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12405"/>
  </bookViews>
  <sheets>
    <sheet name="Intro &amp; Methods" sheetId="4" r:id="rId1"/>
    <sheet name="Evidence-Based Practices" sheetId="1" r:id="rId2"/>
    <sheet name="Summary Tables" sheetId="6" r:id="rId3"/>
    <sheet name="Sources &amp; Resources" sheetId="2" r:id="rId4"/>
    <sheet name="Reviewer Category Definitions " sheetId="9" r:id="rId5"/>
  </sheets>
  <definedNames>
    <definedName name="_xlnm._FilterDatabase" localSheetId="2" hidden="1">'Summary Tables'!$G$1:$G$19</definedName>
    <definedName name="_GoBack" localSheetId="4">'Reviewer Category Definitions '!#REF!</definedName>
    <definedName name="_xlnm.Print_Area" localSheetId="2">'Summary Tables'!$Q$1:$AH$38</definedName>
  </definedNames>
  <calcPr calcId="145621"/>
</workbook>
</file>

<file path=xl/calcChain.xml><?xml version="1.0" encoding="utf-8"?>
<calcChain xmlns="http://schemas.openxmlformats.org/spreadsheetml/2006/main">
  <c r="H8" i="6" l="1"/>
  <c r="I8" i="6" s="1"/>
  <c r="A240" i="1"/>
  <c r="R36" i="6"/>
  <c r="AH36" i="6" l="1"/>
  <c r="AG36" i="6"/>
  <c r="AF36" i="6"/>
  <c r="AE36" i="6"/>
  <c r="AD36" i="6"/>
  <c r="AC36" i="6"/>
  <c r="AB36" i="6"/>
  <c r="AA36" i="6"/>
  <c r="Z36" i="6"/>
  <c r="W36" i="6"/>
  <c r="V36" i="6"/>
  <c r="U36" i="6"/>
  <c r="T36" i="6"/>
  <c r="S36" i="6"/>
  <c r="AH35" i="6"/>
  <c r="AG35" i="6"/>
  <c r="AF35" i="6"/>
  <c r="AE35" i="6"/>
  <c r="AD35" i="6"/>
  <c r="AC35" i="6"/>
  <c r="AB35" i="6"/>
  <c r="AA35" i="6"/>
  <c r="Z35" i="6"/>
  <c r="W35" i="6"/>
  <c r="V35" i="6"/>
  <c r="U35" i="6"/>
  <c r="T35" i="6"/>
  <c r="S35" i="6"/>
  <c r="R35" i="6"/>
  <c r="AH34" i="6"/>
  <c r="AG34" i="6"/>
  <c r="AF34" i="6"/>
  <c r="AE34" i="6"/>
  <c r="AD34" i="6"/>
  <c r="AC34" i="6"/>
  <c r="AB34" i="6"/>
  <c r="AA34" i="6"/>
  <c r="Z34" i="6"/>
  <c r="W34" i="6"/>
  <c r="V34" i="6"/>
  <c r="U34" i="6"/>
  <c r="T34" i="6"/>
  <c r="S34" i="6"/>
  <c r="R34" i="6"/>
  <c r="AH33" i="6"/>
  <c r="AG33" i="6"/>
  <c r="AF33" i="6"/>
  <c r="AE33" i="6"/>
  <c r="AD33" i="6"/>
  <c r="AC33" i="6"/>
  <c r="AB33" i="6"/>
  <c r="AA33" i="6"/>
  <c r="Z33" i="6"/>
  <c r="W33" i="6"/>
  <c r="V33" i="6"/>
  <c r="U33" i="6"/>
  <c r="T33" i="6"/>
  <c r="S33" i="6"/>
  <c r="R33" i="6"/>
  <c r="AH32" i="6"/>
  <c r="AG32" i="6"/>
  <c r="AF32" i="6"/>
  <c r="AE32" i="6"/>
  <c r="AD32" i="6"/>
  <c r="AC32" i="6"/>
  <c r="AB32" i="6"/>
  <c r="AA32" i="6"/>
  <c r="Z32" i="6"/>
  <c r="W32" i="6"/>
  <c r="V32" i="6"/>
  <c r="U32" i="6"/>
  <c r="T32" i="6"/>
  <c r="S32" i="6"/>
  <c r="R32" i="6"/>
  <c r="AH31" i="6"/>
  <c r="AG31" i="6"/>
  <c r="AF31" i="6"/>
  <c r="AE31" i="6"/>
  <c r="AD31" i="6"/>
  <c r="AC31" i="6"/>
  <c r="AB31" i="6"/>
  <c r="AA31" i="6"/>
  <c r="Z31" i="6"/>
  <c r="W31" i="6"/>
  <c r="V31" i="6"/>
  <c r="U31" i="6"/>
  <c r="T31" i="6"/>
  <c r="S31" i="6"/>
  <c r="R31" i="6"/>
  <c r="AH30" i="6"/>
  <c r="AG30" i="6"/>
  <c r="AF30" i="6"/>
  <c r="AE30" i="6"/>
  <c r="AD30" i="6"/>
  <c r="AC30" i="6"/>
  <c r="AB30" i="6"/>
  <c r="AA30" i="6"/>
  <c r="Z30" i="6"/>
  <c r="W30" i="6"/>
  <c r="V30" i="6"/>
  <c r="U30" i="6"/>
  <c r="T30" i="6"/>
  <c r="S30" i="6"/>
  <c r="R30" i="6"/>
  <c r="AH29" i="6"/>
  <c r="AG29" i="6"/>
  <c r="AF29" i="6"/>
  <c r="AE29" i="6"/>
  <c r="AD29" i="6"/>
  <c r="AC29" i="6"/>
  <c r="AB29" i="6"/>
  <c r="AA29" i="6"/>
  <c r="Z29" i="6"/>
  <c r="W29" i="6"/>
  <c r="V29" i="6"/>
  <c r="U29" i="6"/>
  <c r="T29" i="6"/>
  <c r="S29" i="6"/>
  <c r="R29" i="6"/>
  <c r="AH28" i="6"/>
  <c r="AG28" i="6"/>
  <c r="AF28" i="6"/>
  <c r="AE28" i="6"/>
  <c r="AD28" i="6"/>
  <c r="AC28" i="6"/>
  <c r="AB28" i="6"/>
  <c r="AA28" i="6"/>
  <c r="Z28" i="6"/>
  <c r="W28" i="6"/>
  <c r="V28" i="6"/>
  <c r="U28" i="6"/>
  <c r="T28" i="6"/>
  <c r="S28" i="6"/>
  <c r="R28" i="6"/>
  <c r="R4" i="6"/>
  <c r="AH25" i="6"/>
  <c r="AG25" i="6"/>
  <c r="AF25" i="6"/>
  <c r="AE25" i="6"/>
  <c r="AD25" i="6"/>
  <c r="AC25" i="6"/>
  <c r="AB25" i="6"/>
  <c r="AA25" i="6"/>
  <c r="Z25" i="6"/>
  <c r="W25" i="6"/>
  <c r="V25" i="6"/>
  <c r="U25" i="6"/>
  <c r="T25" i="6"/>
  <c r="S25" i="6"/>
  <c r="R25" i="6"/>
  <c r="AH24" i="6"/>
  <c r="AG24" i="6"/>
  <c r="AF24" i="6"/>
  <c r="AE24" i="6"/>
  <c r="AD24" i="6"/>
  <c r="AC24" i="6"/>
  <c r="AB24" i="6"/>
  <c r="AA24" i="6"/>
  <c r="Z24" i="6"/>
  <c r="W24" i="6"/>
  <c r="V24" i="6"/>
  <c r="U24" i="6"/>
  <c r="T24" i="6"/>
  <c r="S24" i="6"/>
  <c r="R24" i="6"/>
  <c r="AH23" i="6"/>
  <c r="AG23" i="6"/>
  <c r="AF23" i="6"/>
  <c r="AE23" i="6"/>
  <c r="AD23" i="6"/>
  <c r="AC23" i="6"/>
  <c r="AB23" i="6"/>
  <c r="AA23" i="6"/>
  <c r="Z23" i="6"/>
  <c r="W23" i="6"/>
  <c r="V23" i="6"/>
  <c r="U23" i="6"/>
  <c r="T23" i="6"/>
  <c r="S23" i="6"/>
  <c r="R23" i="6"/>
  <c r="AH22" i="6"/>
  <c r="AG22" i="6"/>
  <c r="AF22" i="6"/>
  <c r="AE22" i="6"/>
  <c r="AD22" i="6"/>
  <c r="AC22" i="6"/>
  <c r="AB22" i="6"/>
  <c r="AA22" i="6"/>
  <c r="Z22" i="6"/>
  <c r="W22" i="6"/>
  <c r="V22" i="6"/>
  <c r="U22" i="6"/>
  <c r="T22" i="6"/>
  <c r="S22" i="6"/>
  <c r="R22" i="6"/>
  <c r="AH21" i="6"/>
  <c r="AG21" i="6"/>
  <c r="AF21" i="6"/>
  <c r="AE21" i="6"/>
  <c r="AD21" i="6"/>
  <c r="AC21" i="6"/>
  <c r="AB21" i="6"/>
  <c r="AA21" i="6"/>
  <c r="Z21" i="6"/>
  <c r="W21" i="6"/>
  <c r="V21" i="6"/>
  <c r="U21" i="6"/>
  <c r="T21" i="6"/>
  <c r="S21" i="6"/>
  <c r="R21" i="6"/>
  <c r="AH20" i="6"/>
  <c r="AG20" i="6"/>
  <c r="AF20" i="6"/>
  <c r="AE20" i="6"/>
  <c r="AD20" i="6"/>
  <c r="AC20" i="6"/>
  <c r="AB20" i="6"/>
  <c r="AA20" i="6"/>
  <c r="Z20" i="6"/>
  <c r="W20" i="6"/>
  <c r="V20" i="6"/>
  <c r="U20" i="6"/>
  <c r="T20" i="6"/>
  <c r="S20" i="6"/>
  <c r="R20" i="6"/>
  <c r="AH19" i="6"/>
  <c r="AG19" i="6"/>
  <c r="AF19" i="6"/>
  <c r="AE19" i="6"/>
  <c r="AD19" i="6"/>
  <c r="AC19" i="6"/>
  <c r="AB19" i="6"/>
  <c r="AA19" i="6"/>
  <c r="Z19" i="6"/>
  <c r="W19" i="6"/>
  <c r="V19" i="6"/>
  <c r="U19" i="6"/>
  <c r="T19" i="6"/>
  <c r="S19" i="6"/>
  <c r="R19" i="6"/>
  <c r="AH18" i="6"/>
  <c r="AG18" i="6"/>
  <c r="AF18" i="6"/>
  <c r="AE18" i="6"/>
  <c r="AD18" i="6"/>
  <c r="AC18" i="6"/>
  <c r="AB18" i="6"/>
  <c r="AA18" i="6"/>
  <c r="Z18" i="6"/>
  <c r="W18" i="6"/>
  <c r="V18" i="6"/>
  <c r="U18" i="6"/>
  <c r="T18" i="6"/>
  <c r="S18" i="6"/>
  <c r="R18" i="6"/>
  <c r="AH17" i="6"/>
  <c r="AG17" i="6"/>
  <c r="AF17" i="6"/>
  <c r="AE17" i="6"/>
  <c r="AD17" i="6"/>
  <c r="AC17" i="6"/>
  <c r="AB17" i="6"/>
  <c r="AA17" i="6"/>
  <c r="Z17" i="6"/>
  <c r="W17" i="6"/>
  <c r="V17" i="6"/>
  <c r="U17" i="6"/>
  <c r="T17" i="6"/>
  <c r="S17" i="6"/>
  <c r="R17" i="6"/>
  <c r="AH16" i="6"/>
  <c r="AG16" i="6"/>
  <c r="AF16" i="6"/>
  <c r="AE16" i="6"/>
  <c r="AD16" i="6"/>
  <c r="AC16" i="6"/>
  <c r="AB16" i="6"/>
  <c r="AA16" i="6"/>
  <c r="Z16" i="6"/>
  <c r="W16" i="6"/>
  <c r="V16" i="6"/>
  <c r="U16" i="6"/>
  <c r="T16" i="6"/>
  <c r="S16" i="6"/>
  <c r="R16" i="6"/>
  <c r="AH15" i="6"/>
  <c r="AG15" i="6"/>
  <c r="AF15" i="6"/>
  <c r="AE15" i="6"/>
  <c r="AD15" i="6"/>
  <c r="AC15" i="6"/>
  <c r="AB15" i="6"/>
  <c r="AA15" i="6"/>
  <c r="Z15" i="6"/>
  <c r="W15" i="6"/>
  <c r="V15" i="6"/>
  <c r="U15" i="6"/>
  <c r="T15" i="6"/>
  <c r="S15" i="6"/>
  <c r="R15" i="6"/>
  <c r="AH14" i="6"/>
  <c r="AG14" i="6"/>
  <c r="AF14" i="6"/>
  <c r="AE14" i="6"/>
  <c r="AD14" i="6"/>
  <c r="AC14" i="6"/>
  <c r="AB14" i="6"/>
  <c r="AA14" i="6"/>
  <c r="Z14" i="6"/>
  <c r="W14" i="6"/>
  <c r="V14" i="6"/>
  <c r="U14" i="6"/>
  <c r="T14" i="6"/>
  <c r="S14" i="6"/>
  <c r="R14" i="6"/>
  <c r="AH13" i="6"/>
  <c r="AG13" i="6"/>
  <c r="AF13" i="6"/>
  <c r="AE13" i="6"/>
  <c r="AD13" i="6"/>
  <c r="AC13" i="6"/>
  <c r="AB13" i="6"/>
  <c r="AA13" i="6"/>
  <c r="Z13" i="6"/>
  <c r="W13" i="6"/>
  <c r="V13" i="6"/>
  <c r="U13" i="6"/>
  <c r="T13" i="6"/>
  <c r="S13" i="6"/>
  <c r="R13" i="6"/>
  <c r="AH12" i="6"/>
  <c r="AG12" i="6"/>
  <c r="AF12" i="6"/>
  <c r="AE12" i="6"/>
  <c r="AD12" i="6"/>
  <c r="AC12" i="6"/>
  <c r="AB12" i="6"/>
  <c r="AA12" i="6"/>
  <c r="Z12" i="6"/>
  <c r="W12" i="6"/>
  <c r="V12" i="6"/>
  <c r="U12" i="6"/>
  <c r="T12" i="6"/>
  <c r="S12" i="6"/>
  <c r="R12" i="6"/>
  <c r="AH9" i="6"/>
  <c r="AG9" i="6"/>
  <c r="AF9" i="6"/>
  <c r="AE9" i="6"/>
  <c r="AD9" i="6"/>
  <c r="AC9" i="6"/>
  <c r="AB9" i="6"/>
  <c r="AH8" i="6"/>
  <c r="AG8" i="6"/>
  <c r="AF8" i="6"/>
  <c r="AE8" i="6"/>
  <c r="AD8" i="6"/>
  <c r="AC8" i="6"/>
  <c r="AB8" i="6"/>
  <c r="AH7" i="6"/>
  <c r="AG7" i="6"/>
  <c r="AF7" i="6"/>
  <c r="AE7" i="6"/>
  <c r="AD7" i="6"/>
  <c r="AC7" i="6"/>
  <c r="AB7" i="6"/>
  <c r="AH6" i="6"/>
  <c r="AG6" i="6"/>
  <c r="AF6" i="6"/>
  <c r="AE6" i="6"/>
  <c r="AD6" i="6"/>
  <c r="AC6" i="6"/>
  <c r="AB6" i="6"/>
  <c r="AH5" i="6"/>
  <c r="AG5" i="6"/>
  <c r="AF5" i="6"/>
  <c r="AE5" i="6"/>
  <c r="AD5" i="6"/>
  <c r="AC5" i="6"/>
  <c r="AB5" i="6"/>
  <c r="AA9" i="6"/>
  <c r="AA8" i="6"/>
  <c r="AA7" i="6"/>
  <c r="AA6" i="6"/>
  <c r="AA5" i="6"/>
  <c r="AA4" i="6"/>
  <c r="Z9" i="6"/>
  <c r="Z8" i="6"/>
  <c r="Z7" i="6"/>
  <c r="Z6" i="6"/>
  <c r="Z5" i="6"/>
  <c r="Z4" i="6"/>
  <c r="AH4" i="6"/>
  <c r="AG4" i="6"/>
  <c r="AF4" i="6"/>
  <c r="AE4" i="6"/>
  <c r="AD4" i="6"/>
  <c r="AC4" i="6"/>
  <c r="AB4" i="6"/>
  <c r="W4" i="6"/>
  <c r="W9" i="6"/>
  <c r="W8" i="6"/>
  <c r="W7" i="6"/>
  <c r="W6" i="6"/>
  <c r="W5" i="6"/>
  <c r="U9" i="6"/>
  <c r="U8" i="6"/>
  <c r="U7" i="6"/>
  <c r="U6" i="6"/>
  <c r="U5" i="6"/>
  <c r="U4" i="6"/>
  <c r="T9" i="6"/>
  <c r="T8" i="6"/>
  <c r="T7" i="6"/>
  <c r="T6" i="6"/>
  <c r="T5" i="6"/>
  <c r="T4" i="6"/>
  <c r="S9" i="6"/>
  <c r="S8" i="6"/>
  <c r="S7" i="6"/>
  <c r="S6" i="6"/>
  <c r="S5" i="6"/>
  <c r="S4" i="6"/>
  <c r="V4" i="6"/>
  <c r="R9" i="6"/>
  <c r="R8" i="6"/>
  <c r="R7" i="6"/>
  <c r="R6" i="6"/>
  <c r="R5" i="6"/>
  <c r="M9" i="6" l="1"/>
  <c r="N9" i="6" s="1"/>
  <c r="H19" i="6"/>
  <c r="B37" i="6"/>
  <c r="AG237" i="1"/>
  <c r="B34" i="6" s="1"/>
  <c r="AI236" i="1"/>
  <c r="AI235" i="1"/>
  <c r="AI234" i="1"/>
  <c r="AI233" i="1"/>
  <c r="AI232" i="1"/>
  <c r="AI231" i="1"/>
  <c r="AI230" i="1"/>
  <c r="AI229" i="1"/>
  <c r="AI228" i="1"/>
  <c r="AI227" i="1"/>
  <c r="AI226" i="1"/>
  <c r="AI225" i="1"/>
  <c r="AI224" i="1"/>
  <c r="AI223" i="1"/>
  <c r="AI222" i="1"/>
  <c r="AI221" i="1"/>
  <c r="AI220" i="1"/>
  <c r="AI219" i="1"/>
  <c r="AI218" i="1"/>
  <c r="AI217" i="1"/>
  <c r="AI216" i="1"/>
  <c r="AI215" i="1"/>
  <c r="AI214" i="1"/>
  <c r="AI213" i="1"/>
  <c r="AI212" i="1"/>
  <c r="AI211" i="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AI5" i="1"/>
  <c r="AI4" i="1"/>
  <c r="AI3" i="1"/>
  <c r="AP3" i="1"/>
  <c r="AH37" i="6" l="1"/>
  <c r="BB37" i="6" s="1"/>
  <c r="AG37" i="6"/>
  <c r="AC37" i="6"/>
  <c r="V37" i="6"/>
  <c r="AE37" i="6"/>
  <c r="AY37" i="6" s="1"/>
  <c r="AA37" i="6"/>
  <c r="R37" i="6"/>
  <c r="T37" i="6"/>
  <c r="AD37" i="6"/>
  <c r="AX37" i="6" s="1"/>
  <c r="Z37" i="6"/>
  <c r="W37" i="6"/>
  <c r="S37" i="6"/>
  <c r="AM37" i="6" s="1"/>
  <c r="AF37" i="6"/>
  <c r="AZ37" i="6" s="1"/>
  <c r="AB37" i="6"/>
  <c r="AV37" i="6" s="1"/>
  <c r="U37" i="6"/>
  <c r="B36" i="6"/>
  <c r="AM33" i="6" s="1"/>
  <c r="AZ28" i="6"/>
  <c r="AX36" i="6"/>
  <c r="AQ37" i="6"/>
  <c r="AL37" i="6"/>
  <c r="AN28" i="6"/>
  <c r="AM35" i="6"/>
  <c r="AV33" i="6"/>
  <c r="AN30" i="6"/>
  <c r="AT34" i="6"/>
  <c r="AO32" i="6"/>
  <c r="AT29" i="6"/>
  <c r="AX33" i="6"/>
  <c r="BB28" i="6"/>
  <c r="AQ30" i="6"/>
  <c r="AZ32" i="6"/>
  <c r="AP33" i="6"/>
  <c r="AT36" i="6"/>
  <c r="AX28" i="6"/>
  <c r="AQ35" i="6"/>
  <c r="AP36" i="6"/>
  <c r="AU31" i="6"/>
  <c r="AY35" i="6"/>
  <c r="AY32" i="6"/>
  <c r="AY30" i="6"/>
  <c r="AL35" i="6"/>
  <c r="AU33" i="6"/>
  <c r="AZ36" i="6"/>
  <c r="AM36" i="6"/>
  <c r="AM32" i="6"/>
  <c r="AN29" i="6"/>
  <c r="AL29" i="6"/>
  <c r="AW37" i="6"/>
  <c r="AP31" i="6"/>
  <c r="AL33" i="6"/>
  <c r="AO35" i="6"/>
  <c r="AU37" i="6"/>
  <c r="AH237" i="1"/>
  <c r="B35" i="6" s="1"/>
  <c r="BA37" i="6" l="1"/>
  <c r="AZ34" i="6"/>
  <c r="AP29" i="6"/>
  <c r="AU29" i="6"/>
  <c r="AL32" i="6"/>
  <c r="AV35" i="6"/>
  <c r="AW31" i="6"/>
  <c r="BA29" i="6"/>
  <c r="AT33" i="6"/>
  <c r="BB29" i="6"/>
  <c r="BA33" i="6"/>
  <c r="AU32" i="6"/>
  <c r="AO29" i="6"/>
  <c r="BB33" i="6"/>
  <c r="AX29" i="6"/>
  <c r="AW30" i="6"/>
  <c r="AX34" i="6"/>
  <c r="AT30" i="6"/>
  <c r="AM34" i="6"/>
  <c r="AP34" i="6"/>
  <c r="AX32" i="6"/>
  <c r="AO34" i="6"/>
  <c r="AY28" i="6"/>
  <c r="AX30" i="6"/>
  <c r="AV34" i="6"/>
  <c r="BB36" i="6"/>
  <c r="AW32" i="6"/>
  <c r="AQ28" i="6"/>
  <c r="AM30" i="6"/>
  <c r="AQ33" i="6"/>
  <c r="AM29" i="6"/>
  <c r="AT31" i="6"/>
  <c r="AL34" i="6"/>
  <c r="AN32" i="6"/>
  <c r="AO37" i="6"/>
  <c r="AN37" i="6"/>
  <c r="AM28" i="6"/>
  <c r="BA30" i="6"/>
  <c r="AO30" i="6"/>
  <c r="AY29" i="6"/>
  <c r="AQ36" i="6"/>
  <c r="BA31" i="6"/>
  <c r="AN34" i="6"/>
  <c r="AP35" i="6"/>
  <c r="AT35" i="6"/>
  <c r="AY31" i="6"/>
  <c r="AU28" i="6"/>
  <c r="AM31" i="6"/>
  <c r="BA32" i="6"/>
  <c r="AW28" i="6"/>
  <c r="AO28" i="6"/>
  <c r="AW33" i="6"/>
  <c r="AQ29" i="6"/>
  <c r="BB31" i="6"/>
  <c r="BB32" i="6"/>
  <c r="AV30" i="6"/>
  <c r="AL31" i="6"/>
  <c r="BA35" i="6"/>
  <c r="AV28" i="6"/>
  <c r="AQ31" i="6"/>
  <c r="AZ35" i="6"/>
  <c r="AV31" i="6"/>
  <c r="AV36" i="6"/>
  <c r="AW36" i="6"/>
  <c r="AP32" i="6"/>
  <c r="AL28" i="6"/>
  <c r="AV29" i="6"/>
  <c r="AT32" i="6"/>
  <c r="AL30" i="6"/>
  <c r="AQ32" i="6"/>
  <c r="AN35" i="6"/>
  <c r="AT37" i="6"/>
  <c r="BB30" i="6"/>
  <c r="AU34" i="6"/>
  <c r="AO36" i="6"/>
  <c r="AX31" i="6"/>
  <c r="AY33" i="6"/>
  <c r="BB35" i="6"/>
  <c r="AN33" i="6"/>
  <c r="AN31" i="6"/>
  <c r="AW29" i="6"/>
  <c r="AW35" i="6"/>
  <c r="AN36" i="6"/>
  <c r="AZ31" i="6"/>
  <c r="BA34" i="6"/>
  <c r="BA36" i="6"/>
  <c r="AV32" i="6"/>
  <c r="AP28" i="6"/>
  <c r="AZ29" i="6"/>
  <c r="AZ30" i="6"/>
  <c r="AT28" i="6"/>
  <c r="BA28" i="6"/>
  <c r="BB34" i="6"/>
  <c r="AW34" i="6"/>
  <c r="AO33" i="6"/>
  <c r="AY34" i="6"/>
  <c r="AU30" i="6"/>
  <c r="AQ34" i="6"/>
  <c r="AU35" i="6"/>
  <c r="AO31" i="6"/>
  <c r="AX35" i="6"/>
  <c r="AY36" i="6"/>
  <c r="AP30" i="6"/>
  <c r="AL36" i="6"/>
  <c r="AP37" i="6"/>
  <c r="AU36" i="6"/>
  <c r="AZ33" i="6"/>
  <c r="BO237" i="1"/>
  <c r="H11" i="6" s="1"/>
  <c r="BP237" i="1"/>
  <c r="H12" i="6" s="1"/>
  <c r="BQ237" i="1"/>
  <c r="H13" i="6" s="1"/>
  <c r="BR237" i="1"/>
  <c r="H14" i="6" s="1"/>
  <c r="BS237" i="1"/>
  <c r="H15" i="6" s="1"/>
  <c r="BT237" i="1"/>
  <c r="H16" i="6" s="1"/>
  <c r="BU237" i="1"/>
  <c r="H17" i="6" s="1"/>
  <c r="BV237" i="1"/>
  <c r="H18" i="6" s="1"/>
  <c r="BN237" i="1"/>
  <c r="H10" i="6" s="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236"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168" i="1"/>
  <c r="BM169" i="1"/>
  <c r="BM170" i="1"/>
  <c r="BM171" i="1"/>
  <c r="BM172" i="1"/>
  <c r="BM173" i="1"/>
  <c r="BM174" i="1"/>
  <c r="BM175" i="1"/>
  <c r="BM176" i="1"/>
  <c r="BM177" i="1"/>
  <c r="BM178" i="1"/>
  <c r="BM179" i="1"/>
  <c r="BM180" i="1"/>
  <c r="BM181" i="1"/>
  <c r="BM182" i="1"/>
  <c r="BM183" i="1"/>
  <c r="BM184" i="1"/>
  <c r="BM185" i="1"/>
  <c r="BM186" i="1"/>
  <c r="BM187" i="1"/>
  <c r="BM188" i="1"/>
  <c r="BM189" i="1"/>
  <c r="BM190" i="1"/>
  <c r="BM191" i="1"/>
  <c r="BM192" i="1"/>
  <c r="BM193" i="1"/>
  <c r="BM194" i="1"/>
  <c r="BM195" i="1"/>
  <c r="BM196" i="1"/>
  <c r="BM197" i="1"/>
  <c r="BM198" i="1"/>
  <c r="BM199" i="1"/>
  <c r="BM200" i="1"/>
  <c r="BM201" i="1"/>
  <c r="BM202" i="1"/>
  <c r="BM203" i="1"/>
  <c r="BM204" i="1"/>
  <c r="BM205" i="1"/>
  <c r="BM206" i="1"/>
  <c r="BM207" i="1"/>
  <c r="BM208" i="1"/>
  <c r="BM209" i="1"/>
  <c r="BM210" i="1"/>
  <c r="BM211" i="1"/>
  <c r="BM212" i="1"/>
  <c r="BM213" i="1"/>
  <c r="BM214" i="1"/>
  <c r="BM215" i="1"/>
  <c r="BM216" i="1"/>
  <c r="BM217" i="1"/>
  <c r="BM218" i="1"/>
  <c r="BM219" i="1"/>
  <c r="BM220" i="1"/>
  <c r="BM221" i="1"/>
  <c r="BM222" i="1"/>
  <c r="BM223" i="1"/>
  <c r="BM224" i="1"/>
  <c r="BM225" i="1"/>
  <c r="BM226" i="1"/>
  <c r="BM227" i="1"/>
  <c r="BM228" i="1"/>
  <c r="BM229" i="1"/>
  <c r="BM230" i="1"/>
  <c r="BM231" i="1"/>
  <c r="BM232" i="1"/>
  <c r="BM233" i="1"/>
  <c r="BM234" i="1"/>
  <c r="BM235" i="1"/>
  <c r="BM236" i="1"/>
  <c r="BH237" i="1"/>
  <c r="H3" i="6" s="1"/>
  <c r="BI237" i="1"/>
  <c r="BJ237" i="1"/>
  <c r="H5" i="6" s="1"/>
  <c r="BK237" i="1"/>
  <c r="H6" i="6" s="1"/>
  <c r="BL237" i="1"/>
  <c r="H7" i="6" s="1"/>
  <c r="BG237" i="1"/>
  <c r="H2" i="6" s="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AR237" i="1"/>
  <c r="B12" i="6" s="1"/>
  <c r="AS237" i="1"/>
  <c r="B13" i="6" s="1"/>
  <c r="AT237" i="1"/>
  <c r="B14" i="6" s="1"/>
  <c r="AU237" i="1"/>
  <c r="B15" i="6" s="1"/>
  <c r="AV237" i="1"/>
  <c r="B16" i="6" s="1"/>
  <c r="AW237" i="1"/>
  <c r="B17" i="6" s="1"/>
  <c r="AX237" i="1"/>
  <c r="B18" i="6" s="1"/>
  <c r="AY237" i="1"/>
  <c r="B19" i="6" s="1"/>
  <c r="AZ237" i="1"/>
  <c r="B20" i="6" s="1"/>
  <c r="BA237" i="1"/>
  <c r="BB237" i="1"/>
  <c r="B22" i="6" s="1"/>
  <c r="BC237" i="1"/>
  <c r="B23" i="6" s="1"/>
  <c r="BD237" i="1"/>
  <c r="B24" i="6" s="1"/>
  <c r="AQ237" i="1"/>
  <c r="B11" i="6" s="1"/>
  <c r="Y237" i="1"/>
  <c r="AK237" i="1"/>
  <c r="V5" i="6" s="1"/>
  <c r="AL237" i="1"/>
  <c r="V6" i="6" s="1"/>
  <c r="AM237" i="1"/>
  <c r="V7" i="6" s="1"/>
  <c r="AN237" i="1"/>
  <c r="V8" i="6" s="1"/>
  <c r="AO237" i="1"/>
  <c r="V9" i="6" s="1"/>
  <c r="Z237" i="1"/>
  <c r="B27" i="6" s="1"/>
  <c r="AA237" i="1"/>
  <c r="B28" i="6" s="1"/>
  <c r="AB237" i="1"/>
  <c r="B29" i="6" s="1"/>
  <c r="AC237" i="1"/>
  <c r="B30" i="6" s="1"/>
  <c r="AD237" i="1"/>
  <c r="AE237" i="1"/>
  <c r="AF237" i="1"/>
  <c r="B33" i="6" s="1"/>
  <c r="AJ237" i="1"/>
  <c r="B3" i="6" s="1"/>
  <c r="C237" i="1"/>
  <c r="D237" i="1"/>
  <c r="E237" i="1"/>
  <c r="F237" i="1"/>
  <c r="G237" i="1"/>
  <c r="H237" i="1"/>
  <c r="I237" i="1"/>
  <c r="J237" i="1"/>
  <c r="K237" i="1"/>
  <c r="L237" i="1"/>
  <c r="M237" i="1"/>
  <c r="B237"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3" i="1"/>
  <c r="AP236" i="1"/>
  <c r="AP235" i="1"/>
  <c r="AP234" i="1"/>
  <c r="AP233" i="1"/>
  <c r="AP232" i="1"/>
  <c r="AP231" i="1"/>
  <c r="AP230" i="1"/>
  <c r="AP229" i="1"/>
  <c r="AP228" i="1"/>
  <c r="AP227" i="1"/>
  <c r="AP226" i="1"/>
  <c r="AP225" i="1"/>
  <c r="AP224" i="1"/>
  <c r="AP223" i="1"/>
  <c r="AP222" i="1"/>
  <c r="AP221" i="1"/>
  <c r="AP220" i="1"/>
  <c r="AP219" i="1"/>
  <c r="AP218" i="1"/>
  <c r="AP217" i="1"/>
  <c r="AP216" i="1"/>
  <c r="AP215" i="1"/>
  <c r="AP214" i="1"/>
  <c r="AP213" i="1"/>
  <c r="AP212" i="1"/>
  <c r="AP211" i="1"/>
  <c r="AP210" i="1"/>
  <c r="AP209" i="1"/>
  <c r="AP208" i="1"/>
  <c r="AP207" i="1"/>
  <c r="AP206" i="1"/>
  <c r="AP205" i="1"/>
  <c r="AP204" i="1"/>
  <c r="AP203" i="1"/>
  <c r="AP202" i="1"/>
  <c r="AP201" i="1"/>
  <c r="AP200" i="1"/>
  <c r="AP199" i="1"/>
  <c r="AP198" i="1"/>
  <c r="AP197" i="1"/>
  <c r="AP196" i="1"/>
  <c r="AP195" i="1"/>
  <c r="AP194" i="1"/>
  <c r="AP193" i="1"/>
  <c r="AP192" i="1"/>
  <c r="AP191" i="1"/>
  <c r="AP190" i="1"/>
  <c r="AP189" i="1"/>
  <c r="AP188" i="1"/>
  <c r="AP187" i="1"/>
  <c r="AP186" i="1"/>
  <c r="AP185" i="1"/>
  <c r="AP184" i="1"/>
  <c r="AP183" i="1"/>
  <c r="AP182" i="1"/>
  <c r="AP181" i="1"/>
  <c r="AP180" i="1"/>
  <c r="AP179" i="1"/>
  <c r="AP178" i="1"/>
  <c r="AP177" i="1"/>
  <c r="AP176" i="1"/>
  <c r="AP175" i="1"/>
  <c r="AP174" i="1"/>
  <c r="AP173" i="1"/>
  <c r="AP172" i="1"/>
  <c r="AP171" i="1"/>
  <c r="AP170" i="1"/>
  <c r="AP169" i="1"/>
  <c r="AP168" i="1"/>
  <c r="AP167" i="1"/>
  <c r="AP166" i="1"/>
  <c r="AP165" i="1"/>
  <c r="AP164" i="1"/>
  <c r="AP163" i="1"/>
  <c r="AP162" i="1"/>
  <c r="AP161" i="1"/>
  <c r="AP160" i="1"/>
  <c r="AP159" i="1"/>
  <c r="AP158" i="1"/>
  <c r="AP157" i="1"/>
  <c r="AP156" i="1"/>
  <c r="AP155" i="1"/>
  <c r="AP154" i="1"/>
  <c r="AP153" i="1"/>
  <c r="AP152" i="1"/>
  <c r="AP151" i="1"/>
  <c r="AP150" i="1"/>
  <c r="AP149" i="1"/>
  <c r="AP148" i="1"/>
  <c r="AP147" i="1"/>
  <c r="AP146" i="1"/>
  <c r="AP145" i="1"/>
  <c r="AP144" i="1"/>
  <c r="AP143" i="1"/>
  <c r="AP142" i="1"/>
  <c r="AP141" i="1"/>
  <c r="AP140" i="1"/>
  <c r="AP139" i="1"/>
  <c r="AP138" i="1"/>
  <c r="AP137" i="1"/>
  <c r="AP136" i="1"/>
  <c r="AP135" i="1"/>
  <c r="AP134" i="1"/>
  <c r="AP133" i="1"/>
  <c r="AP132" i="1"/>
  <c r="AP131" i="1"/>
  <c r="AP130" i="1"/>
  <c r="AP129" i="1"/>
  <c r="AP128" i="1"/>
  <c r="B21" i="6"/>
  <c r="BF138" i="1" l="1"/>
  <c r="BF150" i="1"/>
  <c r="BF217" i="1"/>
  <c r="BF215" i="1"/>
  <c r="B31" i="6"/>
  <c r="AI237" i="1"/>
  <c r="B32" i="6"/>
  <c r="BF146" i="1"/>
  <c r="BF131" i="1"/>
  <c r="BF142" i="1"/>
  <c r="BF233" i="1"/>
  <c r="BF229" i="1"/>
  <c r="BF225" i="1"/>
  <c r="BF221" i="1"/>
  <c r="BF134" i="1"/>
  <c r="BF130" i="1"/>
  <c r="BF137" i="1"/>
  <c r="BF220" i="1"/>
  <c r="BF224" i="1"/>
  <c r="BF228" i="1"/>
  <c r="BF232" i="1"/>
  <c r="BF236" i="1"/>
  <c r="BF234" i="1"/>
  <c r="BF230" i="1"/>
  <c r="BF226" i="1"/>
  <c r="BF222" i="1"/>
  <c r="BF218" i="1"/>
  <c r="BF211" i="1"/>
  <c r="BF203" i="1"/>
  <c r="BF152" i="1"/>
  <c r="BF144" i="1"/>
  <c r="BF143" i="1"/>
  <c r="BF147" i="1"/>
  <c r="BF151" i="1"/>
  <c r="N529" i="1"/>
  <c r="BF214" i="1"/>
  <c r="BF210" i="1"/>
  <c r="BF206" i="1"/>
  <c r="BF202" i="1"/>
  <c r="BF198" i="1"/>
  <c r="BF194" i="1"/>
  <c r="BF190" i="1"/>
  <c r="BF186" i="1"/>
  <c r="BF182" i="1"/>
  <c r="BF178" i="1"/>
  <c r="BF174" i="1"/>
  <c r="BF170" i="1"/>
  <c r="BF166" i="1"/>
  <c r="BF162" i="1"/>
  <c r="BF158" i="1"/>
  <c r="BF154" i="1"/>
  <c r="BF133" i="1"/>
  <c r="BF129" i="1"/>
  <c r="BF168" i="1"/>
  <c r="BF164" i="1"/>
  <c r="BF160" i="1"/>
  <c r="BF156" i="1"/>
  <c r="BF207" i="1"/>
  <c r="BF148" i="1"/>
  <c r="BF140" i="1"/>
  <c r="BF172" i="1"/>
  <c r="BF176" i="1"/>
  <c r="BF180" i="1"/>
  <c r="BF184" i="1"/>
  <c r="BF188" i="1"/>
  <c r="BF192" i="1"/>
  <c r="BF196" i="1"/>
  <c r="BF200" i="1"/>
  <c r="BF204" i="1"/>
  <c r="BF208" i="1"/>
  <c r="BF212" i="1"/>
  <c r="BF216" i="1"/>
  <c r="BF235" i="1"/>
  <c r="BF231" i="1"/>
  <c r="BF227" i="1"/>
  <c r="BF223" i="1"/>
  <c r="BF219" i="1"/>
  <c r="BF213" i="1"/>
  <c r="BF209" i="1"/>
  <c r="BF205" i="1"/>
  <c r="BF201" i="1"/>
  <c r="BF197" i="1"/>
  <c r="BF193" i="1"/>
  <c r="BF189" i="1"/>
  <c r="BF185" i="1"/>
  <c r="BF181" i="1"/>
  <c r="BF177" i="1"/>
  <c r="BF173" i="1"/>
  <c r="BF169" i="1"/>
  <c r="BF165" i="1"/>
  <c r="BF161" i="1"/>
  <c r="BF157" i="1"/>
  <c r="BF153" i="1"/>
  <c r="BF149" i="1"/>
  <c r="BF145" i="1"/>
  <c r="BF141" i="1"/>
  <c r="BF136" i="1"/>
  <c r="BF132" i="1"/>
  <c r="BF128" i="1"/>
  <c r="BF199" i="1"/>
  <c r="BF195" i="1"/>
  <c r="BF191" i="1"/>
  <c r="BF187" i="1"/>
  <c r="BF183" i="1"/>
  <c r="BF179" i="1"/>
  <c r="BF175" i="1"/>
  <c r="BF171" i="1"/>
  <c r="BF167" i="1"/>
  <c r="BF163" i="1"/>
  <c r="BF159" i="1"/>
  <c r="BF155" i="1"/>
  <c r="BF135" i="1"/>
  <c r="BF139" i="1"/>
  <c r="AE239" i="1"/>
  <c r="N526" i="1"/>
  <c r="N523" i="1"/>
  <c r="N527" i="1"/>
  <c r="N524" i="1"/>
  <c r="N528" i="1"/>
  <c r="N525" i="1"/>
  <c r="C32" i="6" l="1"/>
  <c r="C34" i="6"/>
  <c r="C29" i="6"/>
  <c r="C36" i="6"/>
  <c r="C35" i="6"/>
  <c r="C33" i="6"/>
  <c r="C30" i="6"/>
  <c r="C28" i="6"/>
  <c r="C27" i="6"/>
  <c r="C31" i="6"/>
  <c r="H4" i="6"/>
  <c r="B4" i="6"/>
  <c r="B5" i="6"/>
  <c r="B6" i="6"/>
  <c r="B7" i="6"/>
  <c r="B8" i="6"/>
  <c r="BE127" i="1"/>
  <c r="AP127" i="1"/>
  <c r="BE126" i="1"/>
  <c r="AP126" i="1"/>
  <c r="BM125" i="1"/>
  <c r="BE125" i="1"/>
  <c r="AP125" i="1"/>
  <c r="BW124" i="1"/>
  <c r="BM124" i="1"/>
  <c r="BE124" i="1"/>
  <c r="AP124" i="1"/>
  <c r="BW123" i="1"/>
  <c r="BM123" i="1"/>
  <c r="BE123" i="1"/>
  <c r="AP123" i="1"/>
  <c r="BW122" i="1"/>
  <c r="BM122" i="1"/>
  <c r="BE122" i="1"/>
  <c r="AP122" i="1"/>
  <c r="BW121" i="1"/>
  <c r="BM121" i="1"/>
  <c r="BE121" i="1"/>
  <c r="AP121" i="1"/>
  <c r="BW120" i="1"/>
  <c r="BM120" i="1"/>
  <c r="BE120" i="1"/>
  <c r="AP120" i="1"/>
  <c r="BW119" i="1"/>
  <c r="BM119" i="1"/>
  <c r="BE119" i="1"/>
  <c r="AP119" i="1"/>
  <c r="BW118" i="1"/>
  <c r="BM118" i="1"/>
  <c r="BE118" i="1"/>
  <c r="AP118" i="1"/>
  <c r="BW117" i="1"/>
  <c r="BM117" i="1"/>
  <c r="BE117" i="1"/>
  <c r="AP117" i="1"/>
  <c r="BW116" i="1"/>
  <c r="BM116" i="1"/>
  <c r="BE116" i="1"/>
  <c r="AP116" i="1"/>
  <c r="BW115" i="1"/>
  <c r="BM115" i="1"/>
  <c r="BE115" i="1"/>
  <c r="AP115" i="1"/>
  <c r="BW114" i="1"/>
  <c r="BM114" i="1"/>
  <c r="BE114" i="1"/>
  <c r="AP114" i="1"/>
  <c r="BW113" i="1"/>
  <c r="BM113" i="1"/>
  <c r="BE113" i="1"/>
  <c r="AP113" i="1"/>
  <c r="BW112" i="1"/>
  <c r="BM112" i="1"/>
  <c r="BE112" i="1"/>
  <c r="AP112" i="1"/>
  <c r="BW111" i="1"/>
  <c r="BM111" i="1"/>
  <c r="BE111" i="1"/>
  <c r="AP111" i="1"/>
  <c r="BW110" i="1"/>
  <c r="BM110" i="1"/>
  <c r="BE110" i="1"/>
  <c r="AP110" i="1"/>
  <c r="BW109" i="1"/>
  <c r="BM109" i="1"/>
  <c r="BE109" i="1"/>
  <c r="AP109" i="1"/>
  <c r="BW108" i="1"/>
  <c r="BM108" i="1"/>
  <c r="BE108" i="1"/>
  <c r="AP108" i="1"/>
  <c r="BW107" i="1"/>
  <c r="BM107" i="1"/>
  <c r="BE107" i="1"/>
  <c r="AP107" i="1"/>
  <c r="BW106" i="1"/>
  <c r="BM106" i="1"/>
  <c r="BE106" i="1"/>
  <c r="AP106" i="1"/>
  <c r="BW105" i="1"/>
  <c r="BM105" i="1"/>
  <c r="BE105" i="1"/>
  <c r="AP105" i="1"/>
  <c r="BW104" i="1"/>
  <c r="BM104" i="1"/>
  <c r="BE104" i="1"/>
  <c r="AP104" i="1"/>
  <c r="BW103" i="1"/>
  <c r="BM103" i="1"/>
  <c r="BE103" i="1"/>
  <c r="AP103" i="1"/>
  <c r="BW102" i="1"/>
  <c r="BM102" i="1"/>
  <c r="BE102" i="1"/>
  <c r="AP102" i="1"/>
  <c r="BW101" i="1"/>
  <c r="BM101" i="1"/>
  <c r="BE101" i="1"/>
  <c r="AP101" i="1"/>
  <c r="BW100" i="1"/>
  <c r="BM100" i="1"/>
  <c r="BE100" i="1"/>
  <c r="AP100" i="1"/>
  <c r="BW99" i="1"/>
  <c r="BM99" i="1"/>
  <c r="BE99" i="1"/>
  <c r="AP99" i="1"/>
  <c r="BW98" i="1"/>
  <c r="BM98" i="1"/>
  <c r="BE98" i="1"/>
  <c r="AP98" i="1"/>
  <c r="BW97" i="1"/>
  <c r="BM97" i="1"/>
  <c r="BE97" i="1"/>
  <c r="AP97" i="1"/>
  <c r="BW96" i="1"/>
  <c r="BM96" i="1"/>
  <c r="BE96" i="1"/>
  <c r="AP96" i="1"/>
  <c r="BW95" i="1"/>
  <c r="BM95" i="1"/>
  <c r="BE95" i="1"/>
  <c r="AP95" i="1"/>
  <c r="BW94" i="1"/>
  <c r="BM94" i="1"/>
  <c r="BE94" i="1"/>
  <c r="AP94" i="1"/>
  <c r="BW93" i="1"/>
  <c r="BM93" i="1"/>
  <c r="BE93" i="1"/>
  <c r="AP93" i="1"/>
  <c r="BW92" i="1"/>
  <c r="BM92" i="1"/>
  <c r="BE92" i="1"/>
  <c r="AP92" i="1"/>
  <c r="BW91" i="1"/>
  <c r="BM91" i="1"/>
  <c r="BE91" i="1"/>
  <c r="AP91" i="1"/>
  <c r="BW90" i="1"/>
  <c r="BM90" i="1"/>
  <c r="BE90" i="1"/>
  <c r="AP90" i="1"/>
  <c r="BW89" i="1"/>
  <c r="BM89" i="1"/>
  <c r="BE89" i="1"/>
  <c r="AP89" i="1"/>
  <c r="BW88" i="1"/>
  <c r="BM88" i="1"/>
  <c r="BE88" i="1"/>
  <c r="AP88" i="1"/>
  <c r="BW87" i="1"/>
  <c r="BM87" i="1"/>
  <c r="BE87" i="1"/>
  <c r="AP87" i="1"/>
  <c r="BW86" i="1"/>
  <c r="BM86" i="1"/>
  <c r="BE86" i="1"/>
  <c r="AP86" i="1"/>
  <c r="BW85" i="1"/>
  <c r="BM85" i="1"/>
  <c r="BE85" i="1"/>
  <c r="AP85" i="1"/>
  <c r="BW84" i="1"/>
  <c r="BM84" i="1"/>
  <c r="BE84" i="1"/>
  <c r="AP84" i="1"/>
  <c r="BW83" i="1"/>
  <c r="BM83" i="1"/>
  <c r="BE83" i="1"/>
  <c r="AP83" i="1"/>
  <c r="BW82" i="1"/>
  <c r="BM82" i="1"/>
  <c r="BE82" i="1"/>
  <c r="AP82" i="1"/>
  <c r="BW81" i="1"/>
  <c r="BM81" i="1"/>
  <c r="BE81" i="1"/>
  <c r="AP81" i="1"/>
  <c r="BW80" i="1"/>
  <c r="BM80" i="1"/>
  <c r="BE80" i="1"/>
  <c r="AP80" i="1"/>
  <c r="BW79" i="1"/>
  <c r="BM79" i="1"/>
  <c r="BE79" i="1"/>
  <c r="AP79" i="1"/>
  <c r="BW78" i="1"/>
  <c r="BM78" i="1"/>
  <c r="BE78" i="1"/>
  <c r="AP78" i="1"/>
  <c r="BW77" i="1"/>
  <c r="BM77" i="1"/>
  <c r="BE77" i="1"/>
  <c r="AP77" i="1"/>
  <c r="BW76" i="1"/>
  <c r="BM76" i="1"/>
  <c r="BE76" i="1"/>
  <c r="AP76" i="1"/>
  <c r="BW75" i="1"/>
  <c r="BM75" i="1"/>
  <c r="BE75" i="1"/>
  <c r="AP75" i="1"/>
  <c r="BW74" i="1"/>
  <c r="BM74" i="1"/>
  <c r="BE74" i="1"/>
  <c r="AP74" i="1"/>
  <c r="BW73" i="1"/>
  <c r="BM73" i="1"/>
  <c r="BE73" i="1"/>
  <c r="AP73" i="1"/>
  <c r="BW72" i="1"/>
  <c r="BM72" i="1"/>
  <c r="BE72" i="1"/>
  <c r="AP72" i="1"/>
  <c r="BW71" i="1"/>
  <c r="BM71" i="1"/>
  <c r="BE71" i="1"/>
  <c r="AP71" i="1"/>
  <c r="BW70" i="1"/>
  <c r="BM70" i="1"/>
  <c r="BE70" i="1"/>
  <c r="AP70" i="1"/>
  <c r="BW69" i="1"/>
  <c r="BM69" i="1"/>
  <c r="BE69" i="1"/>
  <c r="AP69" i="1"/>
  <c r="BW68" i="1"/>
  <c r="BM68" i="1"/>
  <c r="BE68" i="1"/>
  <c r="AP68" i="1"/>
  <c r="BW67" i="1"/>
  <c r="BM67" i="1"/>
  <c r="BE67" i="1"/>
  <c r="AP67" i="1"/>
  <c r="BW66" i="1"/>
  <c r="BM66" i="1"/>
  <c r="BE66" i="1"/>
  <c r="AP66" i="1"/>
  <c r="BW65" i="1"/>
  <c r="BM65" i="1"/>
  <c r="BE65" i="1"/>
  <c r="AP65" i="1"/>
  <c r="BW64" i="1"/>
  <c r="BM64" i="1"/>
  <c r="BE64" i="1"/>
  <c r="AP64" i="1"/>
  <c r="BW63" i="1"/>
  <c r="BM63" i="1"/>
  <c r="BE63" i="1"/>
  <c r="AP63" i="1"/>
  <c r="BW62" i="1"/>
  <c r="BM62" i="1"/>
  <c r="BE62" i="1"/>
  <c r="AP62" i="1"/>
  <c r="BW61" i="1"/>
  <c r="BM61" i="1"/>
  <c r="BE61" i="1"/>
  <c r="AP61" i="1"/>
  <c r="BW60" i="1"/>
  <c r="BM60" i="1"/>
  <c r="BE60" i="1"/>
  <c r="AP60" i="1"/>
  <c r="BW59" i="1"/>
  <c r="BM59" i="1"/>
  <c r="BE59" i="1"/>
  <c r="AP59" i="1"/>
  <c r="BW58" i="1"/>
  <c r="BM58" i="1"/>
  <c r="BE58" i="1"/>
  <c r="AP58" i="1"/>
  <c r="BW57" i="1"/>
  <c r="BM57" i="1"/>
  <c r="BE57" i="1"/>
  <c r="AP57" i="1"/>
  <c r="BW56" i="1"/>
  <c r="BM56" i="1"/>
  <c r="BE56" i="1"/>
  <c r="AP56" i="1"/>
  <c r="BW55" i="1"/>
  <c r="BM55" i="1"/>
  <c r="BE55" i="1"/>
  <c r="AP55" i="1"/>
  <c r="BW54" i="1"/>
  <c r="BM54" i="1"/>
  <c r="BE54" i="1"/>
  <c r="AP54" i="1"/>
  <c r="BW53" i="1"/>
  <c r="BM53" i="1"/>
  <c r="BE53" i="1"/>
  <c r="AP53" i="1"/>
  <c r="BW52" i="1"/>
  <c r="BM52" i="1"/>
  <c r="BE52" i="1"/>
  <c r="AP52" i="1"/>
  <c r="BW51" i="1"/>
  <c r="BM51" i="1"/>
  <c r="BE51" i="1"/>
  <c r="AP51" i="1"/>
  <c r="BW50" i="1"/>
  <c r="BM50" i="1"/>
  <c r="BE50" i="1"/>
  <c r="AP50" i="1"/>
  <c r="BW49" i="1"/>
  <c r="BM49" i="1"/>
  <c r="BE49" i="1"/>
  <c r="AP49" i="1"/>
  <c r="BW48" i="1"/>
  <c r="BM48" i="1"/>
  <c r="BE48" i="1"/>
  <c r="AP48" i="1"/>
  <c r="BW47" i="1"/>
  <c r="BM47" i="1"/>
  <c r="BE47" i="1"/>
  <c r="AP47" i="1"/>
  <c r="BW46" i="1"/>
  <c r="BM46" i="1"/>
  <c r="BE46" i="1"/>
  <c r="AP46" i="1"/>
  <c r="BW45" i="1"/>
  <c r="BM45" i="1"/>
  <c r="BE45" i="1"/>
  <c r="AP45" i="1"/>
  <c r="BW44" i="1"/>
  <c r="BM44" i="1"/>
  <c r="BE44" i="1"/>
  <c r="AP44" i="1"/>
  <c r="BW43" i="1"/>
  <c r="BM43" i="1"/>
  <c r="BE43" i="1"/>
  <c r="AP43" i="1"/>
  <c r="BW42" i="1"/>
  <c r="BM42" i="1"/>
  <c r="BE42" i="1"/>
  <c r="AP42" i="1"/>
  <c r="BW41" i="1"/>
  <c r="BM41" i="1"/>
  <c r="BE41" i="1"/>
  <c r="AP41" i="1"/>
  <c r="BW40" i="1"/>
  <c r="BM40" i="1"/>
  <c r="BE40" i="1"/>
  <c r="AP40" i="1"/>
  <c r="BW39" i="1"/>
  <c r="BM39" i="1"/>
  <c r="BE39" i="1"/>
  <c r="AP39" i="1"/>
  <c r="BW38" i="1"/>
  <c r="BM38" i="1"/>
  <c r="BE38" i="1"/>
  <c r="AP38" i="1"/>
  <c r="BW37" i="1"/>
  <c r="BM37" i="1"/>
  <c r="BE37" i="1"/>
  <c r="AP37" i="1"/>
  <c r="BW36" i="1"/>
  <c r="BM36" i="1"/>
  <c r="BE36" i="1"/>
  <c r="AP36" i="1"/>
  <c r="BW35" i="1"/>
  <c r="BM35" i="1"/>
  <c r="BE35" i="1"/>
  <c r="AP35" i="1"/>
  <c r="BW34" i="1"/>
  <c r="BM34" i="1"/>
  <c r="BE34" i="1"/>
  <c r="AP34" i="1"/>
  <c r="BW33" i="1"/>
  <c r="BM33" i="1"/>
  <c r="BE33" i="1"/>
  <c r="AP33" i="1"/>
  <c r="BW32" i="1"/>
  <c r="BM32" i="1"/>
  <c r="BE32" i="1"/>
  <c r="AP32" i="1"/>
  <c r="BW31" i="1"/>
  <c r="BM31" i="1"/>
  <c r="BE31" i="1"/>
  <c r="AP31" i="1"/>
  <c r="BW30" i="1"/>
  <c r="BM30" i="1"/>
  <c r="BE30" i="1"/>
  <c r="AP30" i="1"/>
  <c r="BW29" i="1"/>
  <c r="BM29" i="1"/>
  <c r="BE29" i="1"/>
  <c r="AP29" i="1"/>
  <c r="BW28" i="1"/>
  <c r="BM28" i="1"/>
  <c r="BE28" i="1"/>
  <c r="AP28" i="1"/>
  <c r="BW27" i="1"/>
  <c r="BM27" i="1"/>
  <c r="BE27" i="1"/>
  <c r="AP27" i="1"/>
  <c r="BW26" i="1"/>
  <c r="BM26" i="1"/>
  <c r="BE26" i="1"/>
  <c r="AP26" i="1"/>
  <c r="BW25" i="1"/>
  <c r="BM25" i="1"/>
  <c r="BE25" i="1"/>
  <c r="AP25" i="1"/>
  <c r="BW24" i="1"/>
  <c r="BM24" i="1"/>
  <c r="BE24" i="1"/>
  <c r="AP24" i="1"/>
  <c r="BW23" i="1"/>
  <c r="BM23" i="1"/>
  <c r="BE23" i="1"/>
  <c r="AP23" i="1"/>
  <c r="BW22" i="1"/>
  <c r="BM22" i="1"/>
  <c r="BE22" i="1"/>
  <c r="AP22" i="1"/>
  <c r="BW21" i="1"/>
  <c r="BM21" i="1"/>
  <c r="BE21" i="1"/>
  <c r="AP21" i="1"/>
  <c r="BW20" i="1"/>
  <c r="BM20" i="1"/>
  <c r="BE20" i="1"/>
  <c r="AP20" i="1"/>
  <c r="BW19" i="1"/>
  <c r="BM19" i="1"/>
  <c r="BE19" i="1"/>
  <c r="AP19" i="1"/>
  <c r="BW18" i="1"/>
  <c r="BM18" i="1"/>
  <c r="BE18" i="1"/>
  <c r="AP18" i="1"/>
  <c r="BW17" i="1"/>
  <c r="BM17" i="1"/>
  <c r="BE17" i="1"/>
  <c r="AP17" i="1"/>
  <c r="BW16" i="1"/>
  <c r="BM16" i="1"/>
  <c r="BE16" i="1"/>
  <c r="AP16" i="1"/>
  <c r="BW15" i="1"/>
  <c r="BM15" i="1"/>
  <c r="BE15" i="1"/>
  <c r="AP15" i="1"/>
  <c r="BW14" i="1"/>
  <c r="BM14" i="1"/>
  <c r="BE14" i="1"/>
  <c r="AP14" i="1"/>
  <c r="BW13" i="1"/>
  <c r="BM13" i="1"/>
  <c r="BE13" i="1"/>
  <c r="AP13" i="1"/>
  <c r="BW12" i="1"/>
  <c r="BM12" i="1"/>
  <c r="BE12" i="1"/>
  <c r="AP12" i="1"/>
  <c r="BW11" i="1"/>
  <c r="BM11" i="1"/>
  <c r="BE11" i="1"/>
  <c r="AP11" i="1"/>
  <c r="BW10" i="1"/>
  <c r="BM10" i="1"/>
  <c r="BE10" i="1"/>
  <c r="AP10" i="1"/>
  <c r="BW9" i="1"/>
  <c r="BM9" i="1"/>
  <c r="BE9" i="1"/>
  <c r="AP9" i="1"/>
  <c r="BW8" i="1"/>
  <c r="BM8" i="1"/>
  <c r="BE8" i="1"/>
  <c r="AP8" i="1"/>
  <c r="BW7" i="1"/>
  <c r="BM7" i="1"/>
  <c r="BE7" i="1"/>
  <c r="AP7" i="1"/>
  <c r="BW6" i="1"/>
  <c r="BM6" i="1"/>
  <c r="BE6" i="1"/>
  <c r="AP6" i="1"/>
  <c r="BW5" i="1"/>
  <c r="BM5" i="1"/>
  <c r="BE5" i="1"/>
  <c r="AP5" i="1"/>
  <c r="BW4" i="1"/>
  <c r="BM4" i="1"/>
  <c r="BE4" i="1"/>
  <c r="AP4" i="1"/>
  <c r="BW3" i="1"/>
  <c r="BM3" i="1"/>
  <c r="BE3" i="1"/>
  <c r="AF10" i="6" l="1"/>
  <c r="AD10" i="6"/>
  <c r="AC10" i="6"/>
  <c r="AE10" i="6"/>
  <c r="AB10" i="6"/>
  <c r="R10" i="6"/>
  <c r="W10" i="6"/>
  <c r="AA10" i="6"/>
  <c r="V10" i="6"/>
  <c r="T10" i="6"/>
  <c r="S10" i="6"/>
  <c r="U10" i="6"/>
  <c r="AH10" i="6"/>
  <c r="AG10" i="6"/>
  <c r="Z10" i="6"/>
  <c r="B25" i="6"/>
  <c r="AQ26" i="6" s="1"/>
  <c r="AH26" i="6"/>
  <c r="AD26" i="6"/>
  <c r="Z26" i="6"/>
  <c r="R26" i="6"/>
  <c r="AL26" i="6" s="1"/>
  <c r="T26" i="6"/>
  <c r="AF26" i="6"/>
  <c r="AB26" i="6"/>
  <c r="V26" i="6"/>
  <c r="AE26" i="6"/>
  <c r="AY26" i="6" s="1"/>
  <c r="AA26" i="6"/>
  <c r="U26" i="6"/>
  <c r="AG26" i="6"/>
  <c r="BA26" i="6" s="1"/>
  <c r="AC26" i="6"/>
  <c r="W26" i="6"/>
  <c r="S26" i="6"/>
  <c r="AP26" i="6"/>
  <c r="AM26" i="6"/>
  <c r="AN17" i="6"/>
  <c r="BB25" i="6"/>
  <c r="AM20" i="6"/>
  <c r="AZ14" i="6"/>
  <c r="AQ23" i="6"/>
  <c r="AQ14" i="6"/>
  <c r="AW18" i="6"/>
  <c r="BA22" i="6"/>
  <c r="AM15" i="6"/>
  <c r="AW23" i="6"/>
  <c r="AX14" i="6"/>
  <c r="BB18" i="6"/>
  <c r="AO23" i="6"/>
  <c r="AO18" i="6"/>
  <c r="AN21" i="6"/>
  <c r="AL22" i="6"/>
  <c r="AM18" i="6"/>
  <c r="AL14" i="6"/>
  <c r="AO15" i="6"/>
  <c r="AX22" i="6"/>
  <c r="AX17" i="6"/>
  <c r="AM12" i="6"/>
  <c r="AW20" i="6"/>
  <c r="AQ15" i="6"/>
  <c r="BA23" i="6"/>
  <c r="AX15" i="6"/>
  <c r="BB19" i="6"/>
  <c r="AO24" i="6"/>
  <c r="AY17" i="6"/>
  <c r="AZ12" i="6"/>
  <c r="AM17" i="6"/>
  <c r="AQ21" i="6"/>
  <c r="AW25" i="6"/>
  <c r="AY14" i="6"/>
  <c r="AN20" i="6"/>
  <c r="AN19" i="6"/>
  <c r="AN16" i="6"/>
  <c r="AN14" i="6"/>
  <c r="AY23" i="6"/>
  <c r="AT17" i="6"/>
  <c r="AO16" i="6"/>
  <c r="AU15" i="6"/>
  <c r="AV19" i="6"/>
  <c r="AP17" i="6"/>
  <c r="AO21" i="6"/>
  <c r="AM25" i="6"/>
  <c r="AX21" i="6"/>
  <c r="AQ18" i="6"/>
  <c r="BA21" i="6"/>
  <c r="AZ23" i="6"/>
  <c r="AX23" i="6"/>
  <c r="AX18" i="6"/>
  <c r="AZ26" i="6"/>
  <c r="AU26" i="6"/>
  <c r="AW26" i="6"/>
  <c r="B9" i="6"/>
  <c r="M8" i="6"/>
  <c r="N8" i="6" s="1"/>
  <c r="M6" i="6"/>
  <c r="N6" i="6" s="1"/>
  <c r="M7" i="6"/>
  <c r="N7" i="6" s="1"/>
  <c r="M4" i="6"/>
  <c r="N4" i="6" s="1"/>
  <c r="M2" i="6"/>
  <c r="N2" i="6" s="1"/>
  <c r="M5" i="6"/>
  <c r="N5" i="6" s="1"/>
  <c r="M3" i="6"/>
  <c r="N3" i="6" s="1"/>
  <c r="BF9" i="1"/>
  <c r="BF13" i="1"/>
  <c r="BF21" i="1"/>
  <c r="BF29" i="1"/>
  <c r="BF41" i="1"/>
  <c r="BF49" i="1"/>
  <c r="BF57" i="1"/>
  <c r="BF65" i="1"/>
  <c r="BF73" i="1"/>
  <c r="BF81" i="1"/>
  <c r="BF97" i="1"/>
  <c r="BF109" i="1"/>
  <c r="BF113" i="1"/>
  <c r="BF117" i="1"/>
  <c r="BF121" i="1"/>
  <c r="BF125" i="1"/>
  <c r="BF5" i="1"/>
  <c r="BF17" i="1"/>
  <c r="BF25" i="1"/>
  <c r="BF33" i="1"/>
  <c r="BF37" i="1"/>
  <c r="BF53" i="1"/>
  <c r="BF61" i="1"/>
  <c r="BF69" i="1"/>
  <c r="BF85" i="1"/>
  <c r="BF89" i="1"/>
  <c r="BF93" i="1"/>
  <c r="BF101" i="1"/>
  <c r="BF105" i="1"/>
  <c r="BF126" i="1"/>
  <c r="BF4" i="1"/>
  <c r="BF8" i="1"/>
  <c r="BF12" i="1"/>
  <c r="BF24" i="1"/>
  <c r="BF36" i="1"/>
  <c r="BF48" i="1"/>
  <c r="BF56" i="1"/>
  <c r="BF64" i="1"/>
  <c r="BF72" i="1"/>
  <c r="BF80" i="1"/>
  <c r="BF92" i="1"/>
  <c r="BF96" i="1"/>
  <c r="BF108" i="1"/>
  <c r="BF116" i="1"/>
  <c r="BF120" i="1"/>
  <c r="BF127" i="1"/>
  <c r="BF16" i="1"/>
  <c r="BF20" i="1"/>
  <c r="BF28" i="1"/>
  <c r="BF32" i="1"/>
  <c r="BF40" i="1"/>
  <c r="BF52" i="1"/>
  <c r="BF60" i="1"/>
  <c r="BF68" i="1"/>
  <c r="BF76" i="1"/>
  <c r="BF84" i="1"/>
  <c r="BF88" i="1"/>
  <c r="BF100" i="1"/>
  <c r="BF104" i="1"/>
  <c r="BF112" i="1"/>
  <c r="BF45" i="1"/>
  <c r="BF3" i="1"/>
  <c r="BF7" i="1"/>
  <c r="BF19" i="1"/>
  <c r="BF27" i="1"/>
  <c r="BF31" i="1"/>
  <c r="BF39" i="1"/>
  <c r="BF43" i="1"/>
  <c r="BF47" i="1"/>
  <c r="BF51" i="1"/>
  <c r="BF55" i="1"/>
  <c r="BF59" i="1"/>
  <c r="BF71" i="1"/>
  <c r="BF83" i="1"/>
  <c r="BF87" i="1"/>
  <c r="BF99" i="1"/>
  <c r="BF44" i="1"/>
  <c r="BF11" i="1"/>
  <c r="BF15" i="1"/>
  <c r="BF23" i="1"/>
  <c r="BF35" i="1"/>
  <c r="BF63" i="1"/>
  <c r="BF67" i="1"/>
  <c r="BF75" i="1"/>
  <c r="BF79" i="1"/>
  <c r="BF91" i="1"/>
  <c r="BF95" i="1"/>
  <c r="BF103" i="1"/>
  <c r="BF107" i="1"/>
  <c r="BF111" i="1"/>
  <c r="BF115" i="1"/>
  <c r="BF119" i="1"/>
  <c r="BF123" i="1"/>
  <c r="BF6" i="1"/>
  <c r="BF10" i="1"/>
  <c r="BF14" i="1"/>
  <c r="BF18" i="1"/>
  <c r="BF22" i="1"/>
  <c r="BF26" i="1"/>
  <c r="BF30" i="1"/>
  <c r="BF34" i="1"/>
  <c r="BF38" i="1"/>
  <c r="BF42" i="1"/>
  <c r="BF46" i="1"/>
  <c r="BF50" i="1"/>
  <c r="BF54" i="1"/>
  <c r="BF58" i="1"/>
  <c r="BF62" i="1"/>
  <c r="BF66" i="1"/>
  <c r="BF70" i="1"/>
  <c r="BF74" i="1"/>
  <c r="BF78" i="1"/>
  <c r="BF82" i="1"/>
  <c r="BF86" i="1"/>
  <c r="BF90" i="1"/>
  <c r="BF94" i="1"/>
  <c r="BF98" i="1"/>
  <c r="BF102" i="1"/>
  <c r="BF106" i="1"/>
  <c r="BF110" i="1"/>
  <c r="BF114" i="1"/>
  <c r="BF118" i="1"/>
  <c r="BF122" i="1"/>
  <c r="BF124" i="1"/>
  <c r="BE237" i="1"/>
  <c r="AX239" i="1"/>
  <c r="AP237" i="1"/>
  <c r="AP239" i="1"/>
  <c r="BF77" i="1"/>
  <c r="BM237" i="1"/>
  <c r="BW237" i="1"/>
  <c r="AT26" i="6" l="1"/>
  <c r="AW17" i="6"/>
  <c r="AT14" i="6"/>
  <c r="AT19" i="6"/>
  <c r="AP15" i="6"/>
  <c r="AQ13" i="6"/>
  <c r="AM14" i="6"/>
  <c r="AN13" i="6"/>
  <c r="AZ20" i="6"/>
  <c r="AT12" i="6"/>
  <c r="AL13" i="6"/>
  <c r="AY18" i="6"/>
  <c r="AZ18" i="6"/>
  <c r="AX20" i="6"/>
  <c r="AN25" i="6"/>
  <c r="AW21" i="6"/>
  <c r="AL12" i="6"/>
  <c r="AV25" i="6"/>
  <c r="AL17" i="6"/>
  <c r="BA15" i="6"/>
  <c r="AW24" i="6"/>
  <c r="AV24" i="6"/>
  <c r="AP20" i="6"/>
  <c r="AL16" i="6"/>
  <c r="AN24" i="6"/>
  <c r="AW15" i="6"/>
  <c r="AN23" i="6"/>
  <c r="BA18" i="6"/>
  <c r="AW14" i="6"/>
  <c r="AY21" i="6"/>
  <c r="AO13" i="6"/>
  <c r="AU18" i="6"/>
  <c r="AM24" i="6"/>
  <c r="AV15" i="6"/>
  <c r="AV20" i="6"/>
  <c r="AM13" i="6"/>
  <c r="AU24" i="6"/>
  <c r="BB15" i="6"/>
  <c r="AL18" i="6"/>
  <c r="BA16" i="6"/>
  <c r="BB13" i="6"/>
  <c r="AN22" i="6"/>
  <c r="BA17" i="6"/>
  <c r="AW13" i="6"/>
  <c r="AU21" i="6"/>
  <c r="BB12" i="6"/>
  <c r="AZ21" i="6"/>
  <c r="AV17" i="6"/>
  <c r="AP13" i="6"/>
  <c r="BB20" i="6"/>
  <c r="AX12" i="6"/>
  <c r="BB17" i="6"/>
  <c r="AV23" i="6"/>
  <c r="AL15" i="6"/>
  <c r="AO26" i="6"/>
  <c r="AX26" i="6"/>
  <c r="BB26" i="6"/>
  <c r="AV14" i="6"/>
  <c r="AO25" i="6"/>
  <c r="AN15" i="6"/>
  <c r="AP23" i="6"/>
  <c r="AM23" i="6"/>
  <c r="BB24" i="6"/>
  <c r="BA20" i="6"/>
  <c r="AV16" i="6"/>
  <c r="AZ25" i="6"/>
  <c r="AZ22" i="6"/>
  <c r="AL24" i="6"/>
  <c r="AY24" i="6"/>
  <c r="AN12" i="6"/>
  <c r="AW16" i="6"/>
  <c r="AU19" i="6"/>
  <c r="AX24" i="6"/>
  <c r="AT23" i="6"/>
  <c r="BA14" i="6"/>
  <c r="AL23" i="6"/>
  <c r="AQ20" i="6"/>
  <c r="AU23" i="6"/>
  <c r="AO19" i="6"/>
  <c r="BB14" i="6"/>
  <c r="AP22" i="6"/>
  <c r="AU13" i="6"/>
  <c r="AM22" i="6"/>
  <c r="AZ17" i="6"/>
  <c r="AV13" i="6"/>
  <c r="AW19" i="6"/>
  <c r="BA24" i="6"/>
  <c r="AQ16" i="6"/>
  <c r="AO22" i="6"/>
  <c r="AT13" i="6"/>
  <c r="AT18" i="6"/>
  <c r="AV22" i="6"/>
  <c r="AQ22" i="6"/>
  <c r="AZ13" i="6"/>
  <c r="AY13" i="6"/>
  <c r="AW12" i="6"/>
  <c r="AQ25" i="6"/>
  <c r="AM21" i="6"/>
  <c r="AZ16" i="6"/>
  <c r="AV12" i="6"/>
  <c r="AQ19" i="6"/>
  <c r="AL25" i="6"/>
  <c r="AY20" i="6"/>
  <c r="AU16" i="6"/>
  <c r="AO12" i="6"/>
  <c r="AM19" i="6"/>
  <c r="AQ24" i="6"/>
  <c r="AZ15" i="6"/>
  <c r="AT21" i="6"/>
  <c r="BA12" i="6"/>
  <c r="AN26" i="6"/>
  <c r="AV26" i="6"/>
  <c r="BB22" i="6"/>
  <c r="AX16" i="6"/>
  <c r="AV18" i="6"/>
  <c r="AU14" i="6"/>
  <c r="AW22" i="6"/>
  <c r="AT16" i="6"/>
  <c r="AQ12" i="6"/>
  <c r="AP12" i="6"/>
  <c r="AV21" i="6"/>
  <c r="AP14" i="6"/>
  <c r="AY19" i="6"/>
  <c r="AU20" i="6"/>
  <c r="AX25" i="6"/>
  <c r="BA25" i="6"/>
  <c r="AP16" i="6"/>
  <c r="AT20" i="6"/>
  <c r="AP21" i="6"/>
  <c r="AY12" i="6"/>
  <c r="AL19" i="6"/>
  <c r="AM16" i="6"/>
  <c r="AT22" i="6"/>
  <c r="AN18" i="6"/>
  <c r="BA13" i="6"/>
  <c r="BA19" i="6"/>
  <c r="AP25" i="6"/>
  <c r="AL21" i="6"/>
  <c r="AY16" i="6"/>
  <c r="AU12" i="6"/>
  <c r="AU17" i="6"/>
  <c r="AY22" i="6"/>
  <c r="AO14" i="6"/>
  <c r="AZ19" i="6"/>
  <c r="AZ24" i="6"/>
  <c r="AQ17" i="6"/>
  <c r="AP18" i="6"/>
  <c r="AO20" i="6"/>
  <c r="AT24" i="6"/>
  <c r="AT25" i="6"/>
  <c r="AU22" i="6"/>
  <c r="AP24" i="6"/>
  <c r="AL20" i="6"/>
  <c r="AY15" i="6"/>
  <c r="AY25" i="6"/>
  <c r="AO17" i="6"/>
  <c r="BB23" i="6"/>
  <c r="AX19" i="6"/>
  <c r="AT15" i="6"/>
  <c r="AU25" i="6"/>
  <c r="BB16" i="6"/>
  <c r="BB21" i="6"/>
  <c r="AX13" i="6"/>
  <c r="AP19" i="6"/>
  <c r="AQ10" i="6"/>
  <c r="AP10" i="6"/>
  <c r="AL10" i="6"/>
  <c r="AO10" i="6"/>
  <c r="AM10" i="6"/>
  <c r="AN10" i="6"/>
  <c r="AL6" i="6"/>
  <c r="AY4" i="6"/>
  <c r="AX7" i="6"/>
  <c r="AN5" i="6"/>
  <c r="AU6" i="6"/>
  <c r="AV9" i="6"/>
  <c r="AV4" i="6"/>
  <c r="BB6" i="6"/>
  <c r="AM5" i="6"/>
  <c r="AO9" i="6"/>
  <c r="AT6" i="6"/>
  <c r="BB5" i="6"/>
  <c r="AW8" i="6"/>
  <c r="AL7" i="6"/>
  <c r="AT5" i="6"/>
  <c r="AY7" i="6"/>
  <c r="AN4" i="6"/>
  <c r="AQ9" i="6"/>
  <c r="AU5" i="6"/>
  <c r="AZ6" i="6"/>
  <c r="BB8" i="6"/>
  <c r="AV5" i="6"/>
  <c r="BA6" i="6"/>
  <c r="AN6" i="6"/>
  <c r="AN7" i="6"/>
  <c r="AU8" i="6"/>
  <c r="AX9" i="6"/>
  <c r="BA5" i="6"/>
  <c r="AL9" i="6"/>
  <c r="BB4" i="6"/>
  <c r="BA7" i="6"/>
  <c r="AM7" i="6"/>
  <c r="AT8" i="6"/>
  <c r="AY8" i="6"/>
  <c r="AO7" i="6"/>
  <c r="AZ5" i="6"/>
  <c r="AM4" i="6"/>
  <c r="AZ4" i="6"/>
  <c r="AV8" i="6"/>
  <c r="AL4" i="6"/>
  <c r="AM9" i="6"/>
  <c r="AQ8" i="6"/>
  <c r="AU4" i="6"/>
  <c r="AY6" i="6"/>
  <c r="BA8" i="6"/>
  <c r="AM8" i="6"/>
  <c r="AT9" i="6"/>
  <c r="AZ8" i="6"/>
  <c r="AL5" i="6"/>
  <c r="AN8" i="6"/>
  <c r="AX4" i="6"/>
  <c r="AU9" i="6"/>
  <c r="AW7" i="6"/>
  <c r="AY9" i="6"/>
  <c r="AN9" i="6"/>
  <c r="AZ9" i="6"/>
  <c r="AQ4" i="6"/>
  <c r="AU7" i="6"/>
  <c r="AW9" i="6"/>
  <c r="AW4" i="6"/>
  <c r="AV7" i="6"/>
  <c r="AO4" i="6"/>
  <c r="BA9" i="6"/>
  <c r="AO6" i="6"/>
  <c r="AY5" i="6"/>
  <c r="AQ6" i="6"/>
  <c r="AT4" i="6"/>
  <c r="AO5" i="6"/>
  <c r="BB9" i="6"/>
  <c r="AX6" i="6"/>
  <c r="AM6" i="6"/>
  <c r="AX8" i="6"/>
  <c r="AW6" i="6"/>
  <c r="BB7" i="6"/>
  <c r="BA4" i="6"/>
  <c r="AQ5" i="6"/>
  <c r="AO8" i="6"/>
  <c r="AX5" i="6"/>
  <c r="AP4" i="6"/>
  <c r="AW5" i="6"/>
  <c r="AL8" i="6"/>
  <c r="AZ7" i="6"/>
  <c r="AQ7" i="6"/>
  <c r="AV6" i="6"/>
  <c r="AT7" i="6"/>
  <c r="AV10" i="6"/>
  <c r="BB10" i="6"/>
  <c r="AY10" i="6"/>
  <c r="BA10" i="6"/>
  <c r="AX10" i="6"/>
  <c r="AW10" i="6"/>
  <c r="AT10" i="6"/>
  <c r="AZ10" i="6"/>
  <c r="AU10" i="6"/>
  <c r="AP6" i="6"/>
  <c r="AP7" i="6"/>
  <c r="AP5" i="6"/>
  <c r="AP9" i="6"/>
  <c r="AP8" i="6"/>
  <c r="C9" i="6"/>
  <c r="BF237" i="1"/>
  <c r="D34" i="6" s="1"/>
  <c r="I2" i="6"/>
  <c r="D36" i="6" l="1"/>
  <c r="D35" i="6"/>
  <c r="D30" i="6"/>
  <c r="D27" i="6"/>
  <c r="D28" i="6"/>
  <c r="D33" i="6"/>
  <c r="D29" i="6"/>
  <c r="D32" i="6"/>
  <c r="D31" i="6"/>
  <c r="D9" i="6"/>
  <c r="I19" i="6"/>
  <c r="I18" i="6"/>
  <c r="I11" i="6"/>
  <c r="I15" i="6"/>
  <c r="I10" i="6"/>
  <c r="I12" i="6"/>
  <c r="I16" i="6"/>
  <c r="I13" i="6"/>
  <c r="I14" i="6"/>
  <c r="I17" i="6"/>
  <c r="I5" i="6"/>
  <c r="I6" i="6"/>
  <c r="I3" i="6"/>
  <c r="I4" i="6"/>
  <c r="C19" i="6"/>
  <c r="C16" i="6"/>
  <c r="C13" i="6"/>
  <c r="C23" i="6"/>
  <c r="C14" i="6"/>
  <c r="C11" i="6"/>
  <c r="C20" i="6"/>
  <c r="C17" i="6"/>
  <c r="C18" i="6"/>
  <c r="C15" i="6"/>
  <c r="C24" i="6"/>
  <c r="C21" i="6"/>
  <c r="C22" i="6"/>
  <c r="C12" i="6"/>
  <c r="C25" i="6"/>
  <c r="C8" i="6"/>
  <c r="C5" i="6"/>
  <c r="C3" i="6"/>
  <c r="C4" i="6"/>
  <c r="C6" i="6"/>
  <c r="C7" i="6"/>
  <c r="D4" i="6" l="1"/>
  <c r="D5" i="6"/>
  <c r="D3" i="6"/>
  <c r="D8" i="6"/>
  <c r="D7" i="6"/>
  <c r="D6" i="6"/>
  <c r="D18" i="6"/>
  <c r="D21" i="6"/>
  <c r="D16" i="6"/>
  <c r="D19" i="6"/>
  <c r="D25" i="6"/>
  <c r="D17" i="6"/>
  <c r="D12" i="6"/>
  <c r="D15" i="6"/>
  <c r="D14" i="6"/>
  <c r="D11" i="6"/>
  <c r="D22" i="6"/>
  <c r="D13" i="6"/>
  <c r="D24" i="6"/>
  <c r="D23" i="6"/>
  <c r="D20" i="6"/>
  <c r="D37" i="6" l="1"/>
</calcChain>
</file>

<file path=xl/sharedStrings.xml><?xml version="1.0" encoding="utf-8"?>
<sst xmlns="http://schemas.openxmlformats.org/spreadsheetml/2006/main" count="2771" uniqueCount="1913">
  <si>
    <t>http://www.childinjuryprevention.org/mechanisms.html</t>
  </si>
  <si>
    <t>Recommended</t>
  </si>
  <si>
    <t>Source Name</t>
  </si>
  <si>
    <t>Source Location</t>
  </si>
  <si>
    <t>Basic
Description</t>
  </si>
  <si>
    <t>Specific Outcomes</t>
  </si>
  <si>
    <t>Child Abuse/ Maltreatment (physical, sexual, emotional)</t>
  </si>
  <si>
    <t>Assault/Physical Violence</t>
  </si>
  <si>
    <t>Bullying</t>
  </si>
  <si>
    <t>Sexual Violence (e.g. assault, rape)</t>
  </si>
  <si>
    <t>Self Inflicted/Self Harm</t>
  </si>
  <si>
    <t>Human trafficking</t>
  </si>
  <si>
    <t>Other</t>
  </si>
  <si>
    <t xml:space="preserve">Total Intentional </t>
  </si>
  <si>
    <t>Motor Vehicle Crashes Involving:</t>
  </si>
  <si>
    <t xml:space="preserve">          Cars/trucks/buses</t>
  </si>
  <si>
    <t xml:space="preserve">          Pedestrians</t>
  </si>
  <si>
    <t xml:space="preserve">          Bicycles</t>
  </si>
  <si>
    <t xml:space="preserve">          Motorcycles</t>
  </si>
  <si>
    <t>Poisoning/overdose</t>
  </si>
  <si>
    <t>Bicycle injury/crashes (NOT involving a motor vehicle)</t>
  </si>
  <si>
    <t>Falls</t>
  </si>
  <si>
    <t>Environmental Factors (e.g. weather related)</t>
  </si>
  <si>
    <t>Firearm</t>
  </si>
  <si>
    <t>Drowning/submersion</t>
  </si>
  <si>
    <t>Burns, including fire and scalds</t>
  </si>
  <si>
    <t>Suffocation</t>
  </si>
  <si>
    <t>Animal bites</t>
  </si>
  <si>
    <t xml:space="preserve">Total Unintentional </t>
  </si>
  <si>
    <t>Notes</t>
  </si>
  <si>
    <t>Early Childhood
(0-5)</t>
  </si>
  <si>
    <t>Childhood 
(6-12)</t>
  </si>
  <si>
    <t>Adolescent
(13-17)</t>
  </si>
  <si>
    <t>Young Adulthood
(18-25)</t>
  </si>
  <si>
    <t>Adult
(26-55)</t>
  </si>
  <si>
    <t>Total Age Categories</t>
  </si>
  <si>
    <t>School</t>
  </si>
  <si>
    <t>Home</t>
  </si>
  <si>
    <t>Workplace</t>
  </si>
  <si>
    <t xml:space="preserve">Residential </t>
  </si>
  <si>
    <t>Outpatient</t>
  </si>
  <si>
    <t>Correctional</t>
  </si>
  <si>
    <t>Total Settings</t>
  </si>
  <si>
    <t>Available in Spanish</t>
  </si>
  <si>
    <t>Promising</t>
  </si>
  <si>
    <t>Unproven</t>
  </si>
  <si>
    <t>Program Name</t>
  </si>
  <si>
    <t>Youth Development Behavioral Interventions Coordinated with Community Service to Reduce Sexual Risk Behaviors in Adolescents</t>
  </si>
  <si>
    <t>http://www.thecommunityguide.org/hiv/youthdev-community.html</t>
  </si>
  <si>
    <t>http://www.thecommunityguide.org/hiv/supportingmaterials/SETyouthdev.pdf</t>
  </si>
  <si>
    <t>Social, emotional, or cognitive competence training that promotes pro-social norms
Improved decision making
Self-determination
Improved communication skills
Positive bonding experiences between youth and their peers or non-parental role models</t>
  </si>
  <si>
    <t>Review Date</t>
  </si>
  <si>
    <t>Youth development behavioral interventions employ a holistic approach to adolescent health and wellness, and may or may not include components that are focused directly on pregnancy and STI prevention</t>
  </si>
  <si>
    <t>Youth Development Behavioral Interventions Coordinated with Sports or Club Participation to Reduce Sexual Risk Behaviors in Adolescents</t>
  </si>
  <si>
    <t>Insufficient Evidence</t>
  </si>
  <si>
    <t>Youth Development Behavioral Interventions Coordinated with Work or Vocational Training to Reduce Sexual Risk Behaviors in Adolescents</t>
  </si>
  <si>
    <t>Therapeutic foster care is used to describe two distinct forms of treatment.
One form, that we refer to as “program-intensive therapeutic foster care” is an alternative to incarceration, hospitalization, or other forms of group and residential treatment for adolescents with a history of chronic antisocial behavior, or delinquency.
Another form, that we refer to as “cluster therapeutic foster care” is provided to children with severe emotional disturbance (SED), most often by “clusters” of foster families that cooperatively care for a group of children.</t>
  </si>
  <si>
    <t>http://www.thecommunityguide.org/violence/supportingmaterials/SETViolence-TherapeuticFosterCare.pdf</t>
  </si>
  <si>
    <t>http://www.thecommunityguide.org/violence/therapeuticfostercare/reduceviolence.html</t>
  </si>
  <si>
    <t>Violence Prevention: Therapeutic Foster Care to Reduce Violence for Children with Severe Emotional Disturbance</t>
  </si>
  <si>
    <t>Violence Prevention: Therapeutic Foster Care to Reduce Violence for Chronically Delinquent Juveniles</t>
  </si>
  <si>
    <t>Violence Prevention: Policies Facilitating the Transfer of Juveniles to Adult Justice Systems</t>
  </si>
  <si>
    <t>Recommended Against</t>
  </si>
  <si>
    <t>Transfer refers to placing juveniles under the jurisdiction of the adult criminal justice system, rather than the juvenile justice system, following arrest. Transfer is also referred to as waiver, denoting the waiver of authority by the juvenile court that allows for transfer of a juvenile defendant to an adult criminal court. Policies regarding the placement of juveniles in the juvenile or in the adult justice systems are largely determined by each state. Several legal mechanisms are used for the transfer of youth under the age of 18 years from the juvenile court system to the adult criminal system. Transfer can be at the discretion of the judge, or be mandated by law, for example for specified serious crimes.</t>
  </si>
  <si>
    <t>http://www.thecommunityguide.org/violence/supportingmaterials/SETViolence-YouthTransferspecificdeter.pdf</t>
  </si>
  <si>
    <t>http://www.thecommunityguide.org/violence/transferpolicy.html</t>
  </si>
  <si>
    <t>Universal school-based programs to reduce violence are designed to teach all students in a given school or grade about the problem of violence and its prevention or about one or more of the following topics or skills intended to reduce aggressive or violent behavior: emotional self-awareness, emotional control, self-esteem, positive social skills, social problem solving, conflict resolution, or team work. In this review, violence refers to both victimization and perpetration.</t>
  </si>
  <si>
    <t>http://www.cdc.gov/mmwr/PDF/rr/rr5607.pdf</t>
  </si>
  <si>
    <t>http://www.thecommunityguide.org/violence/schoolbasedprograms.html</t>
  </si>
  <si>
    <t>http://www.thecommunityguide.org/healthcommunication/supportingmaterials/SETcampaigns.pdf</t>
  </si>
  <si>
    <t>Health Communication and Social Marketing: Health Communication Campaigns That Include Mass Media and Health-Related Product Distribution</t>
  </si>
  <si>
    <t>Use of Child Safety Seats: Laws Mandating Use</t>
  </si>
  <si>
    <t>Child safety seat laws require children riding in motor vehicles to be restrained in federally approved infant or child safety seats. Requirements vary by state based on a child’s age, weight, height, or a combination of these factors. Enforcement guidelines and penalties also vary, but all such laws allow drivers to be stopped for failing to place children in safety seats as required under the law.</t>
  </si>
  <si>
    <t>http://www.thecommunityguide.org/mvoi/mvoi-AJPM-evrev-child-safety-seat.pdf</t>
  </si>
  <si>
    <t>http://www.thecommunityguide.org/mvoi/childsafetyseats/mandatinguse.html</t>
  </si>
  <si>
    <t>http://www.thecommunityguide.org/healthcommunication/campaigns.html</t>
  </si>
  <si>
    <t>Use of Child Safety Seats: Community-Wide Information and Enhanced Enforcement Campaigns</t>
  </si>
  <si>
    <t>Community-wide information and enhanced enforcement campaigns include mass media, information and publicity, public displays about safety seats, and special strategies such as checkpoints, dedicated law enforcement officials, or alternative penalties (e.g., informational warnings instead of citations).</t>
  </si>
  <si>
    <t>http://www.thecommunityguide.org/mvoi/childsafetyseats/community.html</t>
  </si>
  <si>
    <t>Use of Child Safety Seats: Distribution and Education Programs</t>
  </si>
  <si>
    <t>Child safety seat distribution and education programs provide child safety seats to parents through a loan, low-cost rental or giveaway of an approved safety seat. Programs also include an educational component. They target parents and other caregivers who are experiencing financial hardship or do not understand the importance of getting and using a safety seat.</t>
  </si>
  <si>
    <t>http://www.thecommunityguide.org/mvoi/childsafetyseats/distribution.html</t>
  </si>
  <si>
    <t>http://www.cdc.gov/mmwr/preview/mmwrhtml/rr5007a1.htm</t>
  </si>
  <si>
    <t>Use of Child Safety Seats: Incentive and Education Programs</t>
  </si>
  <si>
    <t>Incentive and education programs reward parents for correctly using child safety seats or directly reward children for correctly using safety seats. These programs also include education that varies with regard to content, duration and intensity, and methods used.</t>
  </si>
  <si>
    <t>http://www.thecommunityguide.org/mvoi/childsafetyseats/incentives.html</t>
  </si>
  <si>
    <t>http://www.thecommunityguide.org/mvoi/childsafetyseats/supportingmaterials/RG-css.html</t>
  </si>
  <si>
    <t>Use of Child Safety Seats: Education Programs When Used Alone</t>
  </si>
  <si>
    <t>Child safety seat education programs provide information about the use of child safety seats and relevant skills to parents, children, or professional groups.</t>
  </si>
  <si>
    <t>http://www.thecommunityguide.org/mvoi/childsafetyseats/educationalone.html</t>
  </si>
  <si>
    <t>Use of Motorcycle Helmets: Universal Helmet Laws</t>
  </si>
  <si>
    <t>The Community Preventive Services Task Force recommends universal motorcycle helmet laws (laws that apply to all motorcycle operators and passengers) based on strong evidence of effectiveness. Evidence indicates that universal helmet laws increase helmet use; decrease motorcycle-related fatal and non-fatal injuries; and are substantially more effective than no law or than partial motorcycle helmet laws, which apply only to riders who are young, novices, or have medical insurance coverage below certain thresholds.</t>
  </si>
  <si>
    <t>http://www.thecommunityguide.org/mvoi/motorcyclehelmets/supportingmaterials/IShelmetlaws.html</t>
  </si>
  <si>
    <t>http://www.thecommunityguide.org/mvoi/motorcyclehelmets/helmetlaws.html</t>
  </si>
  <si>
    <t>Use of Safety Belts: Laws Mandating Use</t>
  </si>
  <si>
    <t>Safety belt laws mandate the use of safety belts by motor vehicle occupants. All current U.S. laws cover front seat occupants. Other requirements, such as rear seat coverage, fines, affected age groups, type of enforcement, and exempted vehicles and drivers vary by state.</t>
  </si>
  <si>
    <t>http://www.thecommunityguide.org/mvoi/safetybelts/supportingmaterials/SETSeatBeltsLawsMandatingUse.pdf</t>
  </si>
  <si>
    <t>http://www.thecommunityguide.org/mvoi/safetybelts/lawsmandatinguse.html</t>
  </si>
  <si>
    <t>Use of Safety Belts: Primary (vs. Secondary) Enforcement Laws</t>
  </si>
  <si>
    <t>Primary safety belt laws allow police to stop motorists solely for being unbelted. Secondary safety belt laws permit police to ticket unbelted motorists only if they are stopped for other reasons such as speeding.</t>
  </si>
  <si>
    <t>http://www.thecommunityguide.org/mvoi/safetybelts/enforcementlaws.html</t>
  </si>
  <si>
    <t>http://www.thecommunityguide.org/mvoi/mvoi-AJPM-evrev-seat-belts.pdf</t>
  </si>
  <si>
    <t>Use of Safety Belts: Enhanced Enforcement Programs</t>
  </si>
  <si>
    <t>Enhanced enforcement programs are added to normal enforcement practices and include publicity. They fall into two categories: (1) those that increase citations along with increasing the number of officers on patrol (supplemental), and (2) programs that promote more citations during an officer’s normal patrol (targeted).</t>
  </si>
  <si>
    <t>http://www.thecommunityguide.org/mvoi/safetybelts/enforcementprograms.html</t>
  </si>
  <si>
    <t>unk</t>
  </si>
  <si>
    <t>TOTALS</t>
  </si>
  <si>
    <t>Published Articles</t>
  </si>
  <si>
    <t>Alcohol-Impaired Driving: 0.08% Blood Alcohol Concentration (BAC) Laws</t>
  </si>
  <si>
    <t>http://www.thecommunityguide.org/mvoi/AID/BAC-laws.html</t>
  </si>
  <si>
    <t>These laws state that it is illegal for a driver’s blood alcohol concentration to exceed 0.08%. The Community Preventive Services Task Force recommends 0.08% BAC laws based on strong evidence of their effectiveness in reducing alcohol-related motor vehicle crash fatalities.</t>
  </si>
  <si>
    <t>MVC Fatalities</t>
  </si>
  <si>
    <t>http://www.thecommunityguide.org/mvoi/AID/supportingmaterials/IS-bac.html</t>
  </si>
  <si>
    <t xml:space="preserve">Counseling About Proper Use of Motor Vehicle Occupant Restraints and Avoidance of Alcohol Use While Driving </t>
  </si>
  <si>
    <t>http://www.uspreventiveservicestaskforce.org/uspstf07/mvoi/mvoirs.htm</t>
  </si>
  <si>
    <t>The USPSTF concludes that the current evidence is insufficient to assess the incremental benefit, beyond the efficacy of legislation and community-based interventions, of counseling in the primary care setting, in improving rates of proper use of motor vehicle occupant restraints (child safety seats, booster seats, and lap-and-shoulder belts). The USPSTF concludes that the current evidence is insufficient to assess the balance of benefits and harms of routine counseling of all patients in the primary care setting to reduce driving while under the influence of alcohol or riding with drivers who are alcohol-impaired.</t>
  </si>
  <si>
    <t>Motor vehicle occupant injury</t>
  </si>
  <si>
    <t>Oct 2007</t>
  </si>
  <si>
    <t>April 2008</t>
  </si>
  <si>
    <t>Aug 2003</t>
  </si>
  <si>
    <t>Dec 2010</t>
  </si>
  <si>
    <t>Jun 1998</t>
  </si>
  <si>
    <t>Jun 2005</t>
  </si>
  <si>
    <t>Jun 2002</t>
  </si>
  <si>
    <t>Aug 2013</t>
  </si>
  <si>
    <t>Oct 2000</t>
  </si>
  <si>
    <t>Aug 2000</t>
  </si>
  <si>
    <t>Jun 2000</t>
  </si>
  <si>
    <t>http://www.thecommunityguide.org/mvoi/AID/lowerbaclaws.html</t>
  </si>
  <si>
    <t>The Community Preventive Services Task Force  recommends laws that establish a lower illegal BAC for young or inexperienced drivers than for older or more experienced drivers based on sufficient evidence of their effectiveness in reducing alcohol-related motor vehicle crashes.</t>
  </si>
  <si>
    <t>http://www.thecommunityguide.org/mvoi/mvoi-AJPM-evrev-alchl-imprd-drvng.pdf</t>
  </si>
  <si>
    <t>Education</t>
  </si>
  <si>
    <t>The Community Preventive Services Task Force  recommends maintaining current minimum legal drinking age laws based on strong evidence of their effectiveness in reducing alcohol-related crashes and associated injuries among 18- to 20-year-old drivers.</t>
  </si>
  <si>
    <t>http://www.thecommunityguide.org/mvoi/AID/mlda-laws.html</t>
  </si>
  <si>
    <t>http://www.thecommunityguide.org/mvoi/mvoi-AJPM-recs.pdf</t>
  </si>
  <si>
    <t>Aug 2012</t>
  </si>
  <si>
    <t>Apr 2006</t>
  </si>
  <si>
    <t>Oct 2003</t>
  </si>
  <si>
    <t>http://www.thecommunityguide.org/mvoi/AID/sobrietyckpts.html</t>
  </si>
  <si>
    <t>The Community Preventive Services Task Force recommends publicized sobriety checkpoint programs based on strong evidence of effectiveness in reducing alcohol-impaired driving. Publicized sobriety checkpoint programs are a form of high visibility enforcement where law enforcement officers systematically stop drivers to assess their degree of alcohol impairment. Media efforts to publicize the enforcement activity are an integral part of these programs. The program goal is to reduce alcohol-impaired driving by increasing the public's perceived risk of arrest while also arresting alcohol-impaired drivers identified at checkpoints.
There are two types of sobriety checkpoints:
Random Breath Testing (RBT) - all stopped drivers are given breath tests for blood alcohol concentration (BAC) levels. RBT is used in Australia and several European countries.
Selective Breath Testing (SBT) - police must have reason to suspect that a stopped driver is intoxicated before a breath test can be requested. SBT is used in the United States.</t>
  </si>
  <si>
    <t>Alcohol-Impaired Driving: Lower BAC Laws for Young or Inexperienced Drivers</t>
  </si>
  <si>
    <t>Alcohol-Impaired Driving: Maintaining Current Minimum Legal Drinking Age (MLDA) Laws</t>
  </si>
  <si>
    <t>Alcohol-Impaired Driving: Publicized Sobriety Checkpoint Programs</t>
  </si>
  <si>
    <t>Alcohol-Impaired Driving: Mass Media Campaigns</t>
  </si>
  <si>
    <t>Alcohol-Impaired Driving: Multicomponent Interventions with Community Mobilization</t>
  </si>
  <si>
    <t>Alcohol-Impaired Driving: Ignition Interlocks</t>
  </si>
  <si>
    <t>Alcohol-Impaired Driving: School-Based Instructional Programs to reduce Motor Vehicle-Related Injury</t>
  </si>
  <si>
    <t>Alcohol-Impaired Driving: School-Based Peer Organizing Interventions to reduce Motor Vehicle-Related Injury</t>
  </si>
  <si>
    <t>Alcohol-Impaired Driving: School-Based Social Norming Campaigns to reduce Motor Vehicle-Related Injury</t>
  </si>
  <si>
    <t>Alcohol-Impaired Driving: Designated Driver Promotion Programs - Incentive Campaigns</t>
  </si>
  <si>
    <t>Alcohol-Impaired Driving: Designated Driver Promotion Programs - Population-Based Campaigns</t>
  </si>
  <si>
    <t>MVCs, MVC Injuries, Driver alcohol consumption</t>
  </si>
  <si>
    <t>MVCs, MVC Fatalities</t>
  </si>
  <si>
    <t xml:space="preserve">MVCs, MVC Injuries </t>
  </si>
  <si>
    <t>MVCs, MVC Fatalities, MVC Injuries</t>
  </si>
  <si>
    <t>http://www.thecommunityguide.org/mvoi/AID/massmedia.html</t>
  </si>
  <si>
    <t>http://www.thecommunityguide.org/mvoi/massmedia_AJPM.pdf</t>
  </si>
  <si>
    <t>http://www.thecommunityguide.org/mvoi/AID/multicomponent.html</t>
  </si>
  <si>
    <t>http://www.thecommunityguide.org/mvoi/AID/EffectivenessMulticomponentProgramsCommunityMobilizationReducingAlcohol-ImpairedDriving.pdf</t>
  </si>
  <si>
    <t>The Community Preventive Services Task Force recommends the use of multicomponent interventions with community mobilization on the basis of strong evidence of their effectiveness in reducing alcohol-impaired driving. Multicomponent interventions to reduce alcohol-impaired driving can include any or all of a number of components, such as sobriety checkpoints, training in responsible beverage service, education and awareness-raising efforts, and limiting access to alcohol. Interventions that qualified for this review:
Implemented multiple programs and/or policies in multiple settings to effect the community environment to reduce alcohol-impaired driving, and
Included participation of active community coalitions or task forces in their design or execution (community mobilization)</t>
  </si>
  <si>
    <t>MVC, MVC Injuries, MVC Fatalities</t>
  </si>
  <si>
    <t>The Community Preventive Services Task Force recommends the use of ignition interlocks for people convicted of alcohol-impaired driving on the basis of strong evidence of their effectiveness in reducing re-arrest rates while the interlocks are installed. Public health benefits of the intervention are currently limited by the small proportion of offenders who install interlocks in their vehicles. More widespread and sustained use of interlocks among this population could have a substantial impact on alcohol-related crashes.</t>
  </si>
  <si>
    <t>http://www.thecommunityguide.org/mvoi/AID/ignitioninterlocks.html</t>
  </si>
  <si>
    <t>http://www.thecommunityguide.org/mvoi/PIIS0749379710007105.pdf</t>
  </si>
  <si>
    <t>Re-arrest, MVCs</t>
  </si>
  <si>
    <t xml:space="preserve">The Community Preventive Services Task Force recommends school-based instructional programs to reduce riding with alcohol-impaired drivers but found insufficient evidence to determine whether these programs reduce alcohol-impaired driving or alcohol-related crashes. Instructional programs can address the problems of drunk driving (DD) and riding with drunk drivers (RDD) alone, or have a broader focus on alcohol or other substance use. </t>
  </si>
  <si>
    <t>http://www.thecommunityguide.org/mvoi/AID/school-based.html</t>
  </si>
  <si>
    <t xml:space="preserve">The Task Force finds insufficient evidence to determine the effectiveness of peer organizations or social norming campaigns in reducing alcohol-impaired driving because of the small number of studies. Peer organizations (e.g., SADD)  engage students in a variety of DD and RDD prevention activities. </t>
  </si>
  <si>
    <t>Riding with alcohol-impaired drivers</t>
  </si>
  <si>
    <t>The Task Force finds insufficient evidence to determine the effectiveness of peer organizations or social norming campaigns in reducing alcohol-impaired driving because of the small number of studies. Social norming campaigns generally are ongoing, multiyear public information programs on college campuses that aim to reduce alcohol use by providing students with objective normative information regarding student alcohol consumption in order to reduce misperceptions and ultimately change their behavior.</t>
  </si>
  <si>
    <t>http://www.thecommunityguide.org/mvoi/mvoi-AJPM-evrev-school-based.pdf</t>
  </si>
  <si>
    <t xml:space="preserve">The Community Preventive Services Task Force finds insufficient evidence to determine the effectiveness of population-based campaigns (only one study qualified for review). Population-wide promotion campaigns use mass media and other communication channels to promote designated driver use. </t>
  </si>
  <si>
    <t>http://www.thecommunityguide.org/mvoi/AID/designateddriver.html</t>
  </si>
  <si>
    <t>http://www.thecommunityguide.org/mvoi/mvoi-AJPM-evrev-d-driver.pdf</t>
  </si>
  <si>
    <t>The Community Preventive Services Task Force finds insufficient evidence to determine the effectiveness of incentive programs in drinking establishments (based on small effect sizes and limitations of the outcome measures). Incentive programs offer free incentives to encourage customers of drinking establishments to act as designated drivers.</t>
  </si>
  <si>
    <t>n/a</t>
  </si>
  <si>
    <t xml:space="preserve">Violence Prevention: Early Childhood Home Visitation </t>
  </si>
  <si>
    <t>Feb 2002</t>
  </si>
  <si>
    <t>http://www.thecommunityguide.org/violence/home/homevisitation.html</t>
  </si>
  <si>
    <t>United State Preventive Services Task Force</t>
  </si>
  <si>
    <t>In early childhood home visitation programs, trained personnel visit parents and children at home during the child’s first two years of life in order to provide some combination of information, support, or training about child health, development, and care. The Community Guide reviewed home visitation programs that were designed to prevent violence. The Community Preventive Services Task Force recommends early childhood home visitation programs based on strong evidence of their effectiveness in reducing child maltreatment among high-risk families.</t>
  </si>
  <si>
    <t>http://www.thecommunityguide.org/violence/viol-AJPM-recs.pdf</t>
  </si>
  <si>
    <t>CDC Department of Adolescent and School Health (DASH)</t>
  </si>
  <si>
    <t>http://www.cdc.gov/HealthyYouth/</t>
  </si>
  <si>
    <t>California Evidence-Based Clearinghouse for Child Welfare</t>
  </si>
  <si>
    <t>http://www.cdc.gov/violenceprevention/childmaltreatment/prevention.html</t>
  </si>
  <si>
    <t>HomVee: Home Visiting Evidence of Effectiveness</t>
  </si>
  <si>
    <t>https://www.childwelfare.gov/preventing/evidence/</t>
  </si>
  <si>
    <t>http://www.thecochranelibrary.com/details/browseReviews/1021527/Prevention-of-injuries.html</t>
  </si>
  <si>
    <t>Community Toolbox</t>
  </si>
  <si>
    <t>http://ctb.ku.edu/en/table-of-contents</t>
  </si>
  <si>
    <t>Children's Safety Network</t>
  </si>
  <si>
    <t>http://www.childrenssafetynetwork.org/</t>
  </si>
  <si>
    <t>http://onlinelibrary.wiley.com/doi/10.1002/14651858.CD004335.pub2/abstract</t>
  </si>
  <si>
    <t>http://onlinelibrary.wiley.com/doi/10.1002/14651858.CD004335.pub2/full</t>
  </si>
  <si>
    <t>Burns, scalds</t>
  </si>
  <si>
    <t xml:space="preserve">Review focused on results for children aged 14 and under. </t>
  </si>
  <si>
    <t>Apr 2001, Sep 2007</t>
  </si>
  <si>
    <t>http://onlinelibrary.wiley.com/doi/10.1002/14651858.CD002246/abstract</t>
  </si>
  <si>
    <t>http://onlinelibrary.wiley.com/doi/10.1002/14651858.CD002246/full</t>
  </si>
  <si>
    <t>Smoke alarm ownership and function, fires, fire-related injuries</t>
  </si>
  <si>
    <t>http://onlinelibrary.wiley.com/doi/10.1002/14651858.CD004726.pub2/abstract</t>
  </si>
  <si>
    <t xml:space="preserve">Review focused on results for youth under 20 years old, but the only 2 studies that met inclusion criteria focused on kindergarten and primary school. </t>
  </si>
  <si>
    <t>http://onlinelibrary.wiley.com/doi/10.1002/14651858.CD004726.pub2/full</t>
  </si>
  <si>
    <t>Behavior around dogs (not dog bite injuries)</t>
  </si>
  <si>
    <t>http://onlinelibrary.wiley.com/doi/10.1002/14651858.CD005014.pub3/abstract</t>
  </si>
  <si>
    <t xml:space="preserve">Review focused on results for youth under 19. </t>
  </si>
  <si>
    <t>Effective</t>
  </si>
  <si>
    <t>http://onlinelibrary.wiley.com/o/cochrane/clsysrev/articles/CD001047/frame.html</t>
  </si>
  <si>
    <t>http://onlinelibrary.wiley.com/o/cochrane/clsysrev/articles/CD006020/frame.html</t>
  </si>
  <si>
    <t>http://onlinelibrary.wiley.com/o/cochrane/clsysrev/articles/CD003600/frame.html</t>
  </si>
  <si>
    <t>Injuries in the home are very common. Most of the injuries to older people and children under five occur at home. Many people are encouraged to alter their home to try and reduce injury and injury risk. Common alterations include the fitting of locks on cupboards, installing stair gates, improvement of lighting in halls and stairways, and the removal of trip hazards. The review found that there is insufficient evidence from studies to show that such changes reduce the number of injuries in the home but does not conclude that these interventions are ineffective. Home alterations need to be evaluated by larger and better designed studies which include injuries in their outcomes.</t>
  </si>
  <si>
    <t>http://onlinelibrary.wiley.com/doi/10.1002/14651858.CD003600.pub3/full</t>
  </si>
  <si>
    <t>http://onlinelibrary.wiley.com/doi/10.1002/14651858.CD005014.pub3/full</t>
  </si>
  <si>
    <t>Injuries, safety knowledge, hazard reduction</t>
  </si>
  <si>
    <t xml:space="preserve">Review focused on outcomes for both children and older adults. </t>
  </si>
  <si>
    <t>Mar 2013</t>
  </si>
  <si>
    <t>Feb 2011</t>
  </si>
  <si>
    <t>Sep 2012</t>
  </si>
  <si>
    <t>Apr 2009</t>
  </si>
  <si>
    <t>Apr 2004</t>
  </si>
  <si>
    <t>http://onlinelibrary.wiley.com/doi/10.1002/14651858.CD006020.pub3/full</t>
  </si>
  <si>
    <t>Injuries, safety practices</t>
  </si>
  <si>
    <t xml:space="preserve">Review focused on results for youth 18 and under. </t>
  </si>
  <si>
    <t>Parenting interventions, most commonly provided within the home using multi-faceted interventions, are effective in reducing child injury. Fairly consistent evidence suggests that they also improve home safety. This evidence relates mainly to interventions provided to families from disadvantaged populations, who are at risk of adverse child health outcomes, or whose families may benefit from extra support. Further research is required to explore mechanisms by which these interventions may reduce injury, to identify the features of parenting interventions that are necessary or sufficient to reduce injury, and to assess the generalisability of these findings to different population groups.</t>
  </si>
  <si>
    <t>In most industrialized countries, drowning is one of the top killers of children, especially young children. Medical care offers little to help drowning victims, and thus survival must rely on prevention of the drowning. The review found no trials of pool fencing. However evidence from other studies found that pool fencing that adequately prevents children reaching the pool unsupervised can prevent about three-quarters of all child drownings in pools. Fencing which completely encircles the pool and isolates it from the house is much more effective than methods where children can still gain access to the pool through the house.</t>
  </si>
  <si>
    <t>Jun 1998, oct 2006</t>
  </si>
  <si>
    <t>http://onlinelibrary.wiley.com/doi/10.1002/14651858.CD001047/full</t>
  </si>
  <si>
    <t xml:space="preserve">Review focused on results for youth 14 and under. </t>
  </si>
  <si>
    <t>Drowning, near-drowning</t>
  </si>
  <si>
    <t>United States Conference of Mayors</t>
  </si>
  <si>
    <t>http://injuryprevention.bmj.com/content/early/2013/11/21/injuryprev-2013-040933.full.pdf+html</t>
  </si>
  <si>
    <t>Nov 2013</t>
  </si>
  <si>
    <t>http://www.childrenssafetynetwork.org/news/prevention-bicycle-related-injuries-children-and-youth-systematic-review-bicycle-skills-trainin</t>
  </si>
  <si>
    <t>There is a paucity of high-quality research in the area of bicycle skills training program. Educational and skills training bicycling program may increase knowledge of cycling safety, but this does not seem to translate into a decrease in injury rate, or improved bicycle handling ability and attitudes.</t>
  </si>
  <si>
    <t>Knowledge, (not injury or attitudes)</t>
  </si>
  <si>
    <t>Prevention of bicycle-related injuries in children and youth: a systematic review of bicycle skills training interventions (systematic review)</t>
  </si>
  <si>
    <t xml:space="preserve">Published by Canadian researchers; review included 10 studies from US. Focused on programs for children under 19 year of age. </t>
  </si>
  <si>
    <t>Description/Notes</t>
  </si>
  <si>
    <t>http://www.uspreventiveservicestaskforce.org/</t>
  </si>
  <si>
    <t>Safe Kids Worldwide</t>
  </si>
  <si>
    <t>http://www.safekids.org/</t>
  </si>
  <si>
    <t>Healthychildren.org</t>
  </si>
  <si>
    <t>http://www.poolsafely.gov/</t>
  </si>
  <si>
    <t>Global Campaign for Violence Prevention, Centre for Public Health, Liverpool John Moores University, UK</t>
  </si>
  <si>
    <t>http://www.preventviolence.info/</t>
  </si>
  <si>
    <t>http://homvee.acf.hhs.gov/programs.aspx</t>
  </si>
  <si>
    <t xml:space="preserve">Evaluation project for home visiting programs to improve child welfare. We have some of these, others aren't reviewed yet and outcomes include things like positive parenting practices. </t>
  </si>
  <si>
    <t>Use of Safety Belts: Incentives plus education programs</t>
  </si>
  <si>
    <t>Alcohol-Impaired Driving: Administrative License Revocation (ALR) Laws</t>
  </si>
  <si>
    <t>Teen Driver Crashes: Nighttime Driving Restriction Curfew Laws</t>
  </si>
  <si>
    <t>Personal Flotation Devices and Float Coat Education and Distribution Programs</t>
  </si>
  <si>
    <t>Child Maltreatment (not IPV, violence by parents, or violence by children)</t>
  </si>
  <si>
    <t>www.nhtsa.gov</t>
  </si>
  <si>
    <t>http://katana.hsrc.unc.edu/cms/downloads/PedestrianLitReview_April2013.pdf</t>
  </si>
  <si>
    <t xml:space="preserve">Summarizes research on approximately 63 countermeasures to make pedestrians safer. </t>
  </si>
  <si>
    <t>Graduated driver licensing policies that include a three-stage system</t>
  </si>
  <si>
    <t>http://www.cdc.gov/MotorVehicleSafety/teen_drivers/GDL/youngdrivers.html</t>
  </si>
  <si>
    <t>Violence Prevention: School-Based Programs to Reduce Violence</t>
  </si>
  <si>
    <t>http://www.cdc.gov/motorvehiclesafety/teenbrief/</t>
  </si>
  <si>
    <r>
      <rPr>
        <i/>
        <sz val="10"/>
        <rFont val="Calibri"/>
        <family val="2"/>
        <scheme val="minor"/>
      </rPr>
      <t>Learner’s permit</t>
    </r>
    <r>
      <rPr>
        <sz val="10"/>
        <rFont val="Calibri"/>
        <family val="2"/>
        <scheme val="minor"/>
      </rPr>
      <t xml:space="preserve">
16-years-old as the minimum age.
Mandatory holding period of at least six months.
</t>
    </r>
    <r>
      <rPr>
        <i/>
        <sz val="10"/>
        <rFont val="Calibri"/>
        <family val="2"/>
        <scheme val="minor"/>
      </rPr>
      <t>Probationary license</t>
    </r>
    <r>
      <rPr>
        <sz val="10"/>
        <rFont val="Calibri"/>
        <family val="2"/>
        <scheme val="minor"/>
      </rPr>
      <t xml:space="preserve">
No unsupervised nighttime driving from at least 10:00 pm to 5:00 am.
Limit the number of teen passengers that may accompany a teen driver without adult supervision to zero or one (not including family members).
</t>
    </r>
    <r>
      <rPr>
        <i/>
        <sz val="10"/>
        <rFont val="Calibri"/>
        <family val="2"/>
        <scheme val="minor"/>
      </rPr>
      <t>Full license</t>
    </r>
    <r>
      <rPr>
        <sz val="10"/>
        <rFont val="Calibri"/>
        <family val="2"/>
        <scheme val="minor"/>
      </rPr>
      <t xml:space="preserve">
18-years-old as the minimum age.</t>
    </r>
  </si>
  <si>
    <t>Intentional</t>
  </si>
  <si>
    <t>Unintentional</t>
  </si>
  <si>
    <t>%</t>
  </si>
  <si>
    <t>Within Injury Group %</t>
  </si>
  <si>
    <t>Setting</t>
  </si>
  <si>
    <t>Age Range</t>
  </si>
  <si>
    <t>N</t>
  </si>
  <si>
    <t>Total</t>
  </si>
  <si>
    <t>Early Childhood (0-5)</t>
  </si>
  <si>
    <t>Childhood (6-12)</t>
  </si>
  <si>
    <t>Adolescent (13-17)</t>
  </si>
  <si>
    <t>Young Adulthood (18-25)</t>
  </si>
  <si>
    <t>Adult (26-55)</t>
  </si>
  <si>
    <t>The Community Preventive Services Task Force recommends person-to-person interventions intended to modify adolescents’ risk and protective behaviors by improving their caregivers’ parenting skills based on sufficient evidence of effectiveness in reducing adolescent risk behaviors. These interventions are conducted either face-to-face or by telephone and occur outside of clinical settings.</t>
  </si>
  <si>
    <t>Adolescent Health: Person-to-Person Interventions to Improve Caregivers' Parenting Skills</t>
  </si>
  <si>
    <t>http://www.thecommunityguide.org/adolescenthealth/persontoperson.html</t>
  </si>
  <si>
    <t>http://www.thecommunityguide.org/adolescenthealth/Caregiver_Recs.pdf</t>
  </si>
  <si>
    <t>Use of Bicycle Helmets: Comprehensive programs that include legislation, education and promotion, enforcement, and program evaluation</t>
  </si>
  <si>
    <t>To effectively increase helmet-use rates, states and communities must implement programs that include legislation, education and promotion, enforcement, and program evaluation.
Communities and states have used several strategies to increase helmet use, including laws that require helmet use among different age groups; community awareness campaigns; educational programs in schools and children's groups; and incentive campaigns that encourage use of helmets through giveaway programs, coupons, and rebates. Helmet-use laws should be implemented statewide; however, beginning this process with a demonstration program in one or several communities may be practical before expanding the program statewide. Laws are most effective when combined with educational programs.</t>
  </si>
  <si>
    <t>1995</t>
  </si>
  <si>
    <t>http://www.cdc.gov/mmwr/preview/mmwrhtml/00036941.htm</t>
  </si>
  <si>
    <t>Bicycle helmet use</t>
  </si>
  <si>
    <t>National Highway Traffic Safety Administration (NHTSA)</t>
  </si>
  <si>
    <t>https://www.google.com/url?sa=t&amp;rct=j&amp;q=&amp;esrc=s&amp;source=web&amp;cd=1&amp;cad=rja&amp;ved=0CCsQFjAA&amp;url=http%3A%2F%2Fwww.nhtsa.gov%2Fstaticfiles%2Fnti%2Fpdf%2F809899.pdf&amp;ei=7LXWUs3iPOqwsATvwoGgCg&amp;usg=AFQjCNEkdkcl5bPna-MwrGgV-bsrbk-yvA&amp;sig2=Ib1BGOQmcSwOPf_U38uXNA&amp;bvm=bv.59378465,d.cWc</t>
  </si>
  <si>
    <t>Health Behaviors: use of child safety seats, use of condoms, use of helmets, smoking cessation</t>
  </si>
  <si>
    <t>Based on strong evidence of effectiveness for producing intended behavior changes, the Community Preventive Services Task Force recommends health communication campaigns that use multiple channels, one of which must be mass media, combined with the distribution of free or reduced-price health-related products (defined below).
Because results were positive across all of the six behaviors evaluated, the Community Preventive Services Task Force concluded that these findings are likely to apply to a broader range of health-related products that meet the review's product eligibility criteria in the intervention definition. The effectiveness of interventions promoting the use of health-related products other than those distributed in the reviewed studies should be assessed to ensure applicability.</t>
  </si>
  <si>
    <t xml:space="preserve">Document says that review is pending in The Community Guide (as of 2002), and is still not included today (2014), but that NHTSA recommends this. </t>
  </si>
  <si>
    <t>2002</t>
  </si>
  <si>
    <t>http://www.ihs.gov/injuryprevention/documents/david%20wallace%20effective%20stategies.pdf</t>
  </si>
  <si>
    <t>Studies in California, North Dakota, and Nevada
found ALR laws to be effective in increasing
deterrence to drunk driving, and reducing drunk
driving offences and crashes. Recommended. (Systematic reviews and NHTSA. Review is pending in the Community Guide.</t>
  </si>
  <si>
    <t>http://www.ntsb.gov/news/events/2013/eliminate_impaired_driving/presentations/abstract_reaching_zero.pdf</t>
  </si>
  <si>
    <t>Alcohol-related MVCs</t>
  </si>
  <si>
    <t>Most fatal nighttime crashes among young drivers in
the US occur between 9 PM and midnight. Several
studies from the US and Canada have found that
ordinances that restrict unsupervised teen driving at
night resulted in reducing teen driver fatalities by
about 25%. It is recommended that these curfew
restrictions start at 10 PM and apply to drivers 15-17
years of age. Exceptions are allowed. Recommended by systematic reviews and the
Insurance Institute for Highway
Safety, Graduated Licensing: a
Blueprint for North America, 1999.
http://www.hwysafety.org/</t>
  </si>
  <si>
    <t>MVC</t>
  </si>
  <si>
    <t xml:space="preserve">Smoke alarm ownership  </t>
  </si>
  <si>
    <t>Smoke Alarm Legislation, Housing Codes combined with community-based campaigns and distribution programs</t>
  </si>
  <si>
    <t>Older children and adults are much more likely to drown in natural bodies of water than in swimming pools. PFD and float coat education and
distribution programs appear promising
in increasing the use of these safety
devices among boaters in Alaska Native
villages (Ron Perkins, Alaska Injury
Prevention Center). These programs
have involved a public awareness
campaign combined with sales of low
cost float coats. Another promising
program being supported by the US
Coast Guard in Alaska is the Kids Don't
Float Program. This is a PFD loaner
program at village community beaches
and boat launching areas.</t>
  </si>
  <si>
    <t>PFD use</t>
  </si>
  <si>
    <t>http://www.uptodate.com/contents/search</t>
  </si>
  <si>
    <t xml:space="preserve">StopBullying.gov </t>
  </si>
  <si>
    <t>http://www.stopbullying.gov/prevention/index.html</t>
  </si>
  <si>
    <t>Child Injury Prevention Tool - Selecting Best Practices</t>
  </si>
  <si>
    <t>Ineffective</t>
  </si>
  <si>
    <t>We found only one study that attempted to change and to measure child behavior near water. Asher et al. used a scientifically sound design to demonstrate that swimming and water-safety training for preschool children improved their swimming skills and in-water recovery behaviors. The intervention did NOT appreciably improve or worsen deck behaviors that might lead to drowning exposure.</t>
  </si>
  <si>
    <t>2007</t>
  </si>
  <si>
    <t>http://www.childinjuryprevention.org/approach.aspx?id=15</t>
  </si>
  <si>
    <t>Drowning: Change Child Behavior Near Water</t>
  </si>
  <si>
    <t>Drowning: Community CPR Knowledge</t>
  </si>
  <si>
    <t>Drowning: Decrease Boating While Intoxicated</t>
  </si>
  <si>
    <t>Drowning: Increase Appropriate Adult Supervision</t>
  </si>
  <si>
    <t>Drowning: Increase Awareness of Drowning Risks</t>
  </si>
  <si>
    <t>Drowning: Increase Life Guard Presence</t>
  </si>
  <si>
    <t>Drowning: Inspect Swimming Areas</t>
  </si>
  <si>
    <t>Drowning: Isolate Unsafe Swimming Areas</t>
  </si>
  <si>
    <t>Drowning: Pool Alarms and Other Monitoring Devices</t>
  </si>
  <si>
    <t>Drowning: Pool Covers</t>
  </si>
  <si>
    <t>Kyraciou used a case-control design to study 166 children age 0-14 yrs who suffered a submersion event. Children who survived with a good neurological outcome were nearly five times more likely to have received immediate bystander CPR than were those who died or survived with poor neurological function. The study could not judge the necessity or the quality of administered CPR. However, it suggests that immediate resuscitation before the arrival of paramedical personnel is associated with a significantly better neurological outcome in children with submersion injury.
We found no studies that looked at community-wide promotion of CPR knowledge as a drowning strategy.</t>
  </si>
  <si>
    <t>Dec 2007</t>
  </si>
  <si>
    <t>http://www.childinjuryprevention.org/approach.aspx?id=18</t>
  </si>
  <si>
    <t>Fire: Child-Resistant Lighter Standards</t>
  </si>
  <si>
    <t>Fire: Community-Based Activities</t>
  </si>
  <si>
    <t>Fire: Emergency Department Smoke Detector Counseling</t>
  </si>
  <si>
    <t>Fire: Fire Safe Cigarettes</t>
  </si>
  <si>
    <t>Fire: Intense Surveillance for Arson</t>
  </si>
  <si>
    <t>Fire: Pediatric Office-Based Counseling</t>
  </si>
  <si>
    <t>Fire: Public Communications Campaign</t>
  </si>
  <si>
    <t>Fire: School-Based Education</t>
  </si>
  <si>
    <t>Fire: Sleepwear Standards</t>
  </si>
  <si>
    <t>Drowning</t>
  </si>
  <si>
    <t>Fire-related injuries and fatality</t>
  </si>
  <si>
    <t>Interventions to reduce boating or swimming while intoxicated might include minimum legal drinking age legislation and enforcement, boating while intoxicated legislation and enforcement, restrictions of alcohol use at or near swimming areas, and media campaigns to highlight the risk drinking alcohol while participating in water recreational activities.</t>
  </si>
  <si>
    <t>http://www.childinjuryprevention.org/approach.aspx?id=12</t>
  </si>
  <si>
    <t>http://www.childinjuryprevention.org/approach.aspx?id=8</t>
  </si>
  <si>
    <t>Most young children who drown slip away from otherwise adequate adult supervision for only a short period of time. Measuring the "quality" of supervision is therefore difficult, as a momentary lapse is all that is required to provoke a tragedy.
We found no studies that assessed the effect of adult supervision, its quality nor intensity, on the risk of drowning. We also found no evaluation of interventions to promote effective adult supervision or to decrease use of supervision substitutes. No studies have examined the risk or protection afforded to adolescents swimming with peers nor the impact of interventions to promote a "buddy system. "</t>
  </si>
  <si>
    <t>PoolSafely.gov (Consumer Product Safety Commission)</t>
  </si>
  <si>
    <t>Two studies reported the impact of interventions to increase general awareness of drowning risk and drowning prevention strategies. Results were inconclusive and conflicting; neither study was methodologically rigorous.
 Risk Watch is a promising elementary school-based injury prevention curriculum that includes a water-safety component. Risk Watch as a whole is associated with sustained improvements in injury-prevention knowledge. Specific effects on water-safety knowledge, behaviors or injury outcomes have not been reported.</t>
  </si>
  <si>
    <t>http://www.childinjuryprevention.org/approach.aspx?id=11</t>
  </si>
  <si>
    <t>http://www.childinjuryprevention.org/content/Drowning/Drowning_LogicModel.pdf</t>
  </si>
  <si>
    <t>Prospective studies to assess the contribution of life guards to swimming safety would be very hard to conduct. A 2001 report by CDC's Injury Center used observational data over time to measure the impact of lifeguards as a strategy for preventing drowning and water-related injuries. The report reviews data from the United States Lifeguard Association (USLA) and other sources.
Data show that during 1988-1997, more than three-quarters of drowning incidents at USLA sites occurred when beaches were unguarded and that the chance of drowning at a beach protected by lifeguards trained under USLA standards is less than 1 in 16 million.
Interventions to increase the presence of lifeguards might include public policy or legislation. We found no studies that assessed the effect of any such intervention on drowning rates.</t>
  </si>
  <si>
    <t>http://www.childinjuryprevention.org/approach.aspx?id=125</t>
  </si>
  <si>
    <t>http://www.cdc.gov/HomeandRecreationalSafety/Water-Safety/lifeguard.html</t>
  </si>
  <si>
    <t>We found no published descriptions of studies to assess the impact of expanded bathing beach inspection and enforcement interventions. One study (Quan &amp; Gomez (1990)) reported favorable results from an intervention that focused on swimming pool regulation  and included  an inspection/compliance program. The areas of focus included:
Fencing;
Water clarity;
Safety equipment/signage; and
Advice regarding life guard training.
This same model may be applied to open water swimming areas and bathing beaches. It is unknown however, what proportion of drownings occur in environments that would be impacted by the activities promoted in such an intervention.</t>
  </si>
  <si>
    <t>http://www.childinjuryprevention.org/approach.aspx?id=23</t>
  </si>
  <si>
    <t>http://www.who.int/water_sanitation_health/bathing/srwe1/en/</t>
  </si>
  <si>
    <t>Barriers to isolate unsafe swimming areas are environmental modifications designed to keep individuals out of hazardous water. Signage warning of unsafe situations relies on responsible decision-makers to see, correctly interpret and act appropriately. We found no studies that looked at the impact of signage or restricted access on drowning risk. 
Barrier isolation should resist defeat by children and others with limited risk assessment capability. Signage or warning flags may be more appropriate when conditions are changeable and swimming may be acceptable at some times but not others. Any signage must be developmentally and culturally appropriate for the intended audience.</t>
  </si>
  <si>
    <t>http://www.childinjuryprevention.org/approach.aspx?id=24</t>
  </si>
  <si>
    <t>Pool alarms and monitoring devices enhance adult supervision of children in and around the water. These systems may detect unsupervised pool entry or may identify swimmers in distress.
A 2000 Consumer Product Safety Commission study looked at three types of alarms: floating alarms that detect waves on the surface; underwater alarms that detect waves under the surface; and a wristband alarm, which is worn by a child, and alarms when exposed to water. Some literature addresses the relative merits (sensitivity, false positive alarms) of different technologies but no studies have been conducted to assess the ability of pool alarms to reduce drowning incidents in the targeted age groups.
These devices may supplement but should not replace the protection offered by isolation fencing.</t>
  </si>
  <si>
    <t>http://www.childinjuryprevention.org/approach.aspx?id=10</t>
  </si>
  <si>
    <t>Pool covers work to create a barrier between unsupervised young children and a pool or spa.
All safety covers must meet or exceed American Society for Testing and Materials (ASTM) International F1346-91 standards. A cover needs to withstand a weight load, have no spaces on the cover large enough for a child to fall through, have a minimum water drainage capacity and meet specific label requirements that can easily be read on the cover. A safety cover must have an anchoring system and be properly installed to pass ASTM standards.
There is no published evidence regarding the effectiveness of pool covers as a strategy to prevent drowning. Likewise, no studies have been conducted to assess interventions to promote pool cover use.</t>
  </si>
  <si>
    <t>http://www.childinjuryprevention.org/approach.aspx?id=16</t>
  </si>
  <si>
    <t>http://www.childinjuryprevention.org/approach.aspx?id=121</t>
  </si>
  <si>
    <t>Drowning: Promote Boating Safety Education and/or Credentialing</t>
  </si>
  <si>
    <t>Interventions to improve safe boating practices could include media campaigns, licensing requirements, and boating safety courses/certification. Boating safety courses are now available on-line. Only two studies have assessed the value of boating safety courses. The relative merit of knowledge-based curricula version hands-on skills-based curricula has not been assessed. If driver's education can be viewed as a parallel, it is unlikely that knowledge-based curricula, alone, will result in decreased collision, capsizing and injury.</t>
  </si>
  <si>
    <t>http://www.childinjuryprevention.org/approach.aspx?id=13</t>
  </si>
  <si>
    <t>Drowning: Rescue Equipment Availability</t>
  </si>
  <si>
    <t>Drowning: Search and Rescue Dive Teams</t>
  </si>
  <si>
    <t>Drowning: Support EMS Systems</t>
  </si>
  <si>
    <t>Drowning: Swimming Lessons</t>
  </si>
  <si>
    <t>Rescue equipment is provided at swimming facilities for use in a reaching or throwing rescue. The purpose of the equipment is not only to provide to a person in distress but also to protect the rescuer from becoming overpowered by the swimmer in distress. We found no studies that assessed the impact of these items on drowning risk, nor any studies that evaluated interventions (such as building codes or enforcement of regulations) designed to increase the presence and availability of the devices.</t>
  </si>
  <si>
    <t>http://www.childinjuryprevention.org/approach.aspx?id=123</t>
  </si>
  <si>
    <t>Search and rescue is focused on removing a potential victim from exposure to water or submersion. Rescue teams operate with the knowledge that minutes of delay mean the difference between survival and death or disability. Costs of these interventions are likely to be substantial with risk to the rescuers requiring added consideration. In addition, diversion of resources from other drowning prevention activities to support search and rescue teams could result in a net increase in community drowning unless a survival benefit of maintaining these teams was demonstrated.</t>
  </si>
  <si>
    <t>http://www.childinjuryprevention.org/approach.aspx?id=19</t>
  </si>
  <si>
    <t>EMS systems interventions might include interventions to affect the training and composition of first responder teams, geographic location of EMS agencies to minimize response time, public funding of EMS resources, or provision of technologies to allow bystanders to summon assistance in a more timely manner. As there is little evidence that acute medical care, apart from bystander resuscitation, impacts drowning outcomes, it is unlikely that support for regionalized trauma care would change drowning rates.</t>
  </si>
  <si>
    <t>http://www.childinjuryprevention.org/approach.aspx?id=20</t>
  </si>
  <si>
    <t>Swimming-skills instruction targets the risk of drowning by allowing children who have entered a body of water to move to a point of exit from the water or to maintain a surface position until rescued.
Most swimming lessons for preschool-aged children focus on basic skills such as entering the water safely, becoming comfortable with floating in the water, proper techniques of breathing, and propelling oneself across short distances. Open water survival skills could be incorporated into standard swimming curricula but typically are not. Some communities have implemented mandatory, school-based swimming lessons or drown-proofing courses for young children. We found no studies that examined the effect of these programs or other efforts to promote swimming lessons, such as subsidized classes, public safety campaigns or clinician counseling, that might increase enrollment in and completion of swimming lessons or drown-proofing courses.
We were able to find only two studies which evaluated the short-term effect of structured swimming lessons on swimming ability and/or water safety behaviors. These studies suggest that among children ages 2 to 5 years swimming and water-safety training improved swimming skills and in-water recovery behaviors. Swimming skills were extremely sensitive to training and to concurrent development in other motor areas. This suggests that there may be a minimum age below which lessons do not appreciably lead to skill retention.
These studies did not look at the impact of swimming lessons on drowning risk. This would likely require a case control study that was able to measure and control for exposure to water.</t>
  </si>
  <si>
    <t>http://www.childinjuryprevention.org/approach.aspx?id=124</t>
  </si>
  <si>
    <t>The CPSC standard requiring child–resistant cigarette lighters has reduced fire deaths, injuries, and property loss caused by children playing with cigarette lighters. One study reports a 40% reduction in fires started by children younger than five years after the standard was implemented.</t>
  </si>
  <si>
    <t>http://www.childinjuryprevention.org/approach.aspx?id=164</t>
  </si>
  <si>
    <t xml:space="preserve"> These approaches involve community agencies and focus on a broad community beyond the school setting. Generally, the goal of these campaigns is to promote residential fire safety practices, such as installing smoke alarms or removing or properly storing flammable materials. The choice of activities being emphasized should be based on current fire data in order to target interventions and provide evaluations for future efforts. While much is written about the potential of community–based residential fire prevention activities, the scientific literature provides little evidence about which approaches are effective. Any efforts in this area should be evaluated for both reductions in fire injury and cost effectiveness</t>
  </si>
  <si>
    <t>http://www.childinjuryprevention.org/approach.aspx?id=168</t>
  </si>
  <si>
    <t>http://www.childinjuryprevention.org/approach.aspx?id=160</t>
  </si>
  <si>
    <t>Working smoke detectors in the home are a proven method of reducing the risk of injury from residential fires. Lack of awareness of the importance and of proper maintenance of smoke detectors is a barrier to smoke alarm use. During visits to the emergency department, patients and families can be counseled on the importance of operational home smoke detectors and can receive appropriate in–home referral for installation. Emergency department smoke detector counseling is a viable option that has not been thoroughly evaluated. Given the potential effectiveness of emergency department counseling, it may be worthwhile to consider further research on targeted efforts based in emergency departments.</t>
  </si>
  <si>
    <t>Fire–safe cigarette legislation has been passed or introduced in many states, using a model regulatory bill based on the New York FSC law. With identical fire safety regulations for cigarettes in all states and countries, cigarette manufacturers can voluntarily produce FSC worldwide. Legislative campaigns mandating FSC should continue.</t>
  </si>
  <si>
    <t>http://www.childinjuryprevention.org/approach.aspx?id=167</t>
  </si>
  <si>
    <t xml:space="preserve">Intense surveillance for fire prevention includes two primary areas of focus. First, geographic areas at high risk of residential fire or arson are identified through fire incidence data. Second, prevention services are allocated based on need to the most critical locations to prevent residential fires and arson. </t>
  </si>
  <si>
    <t>http://www.childinjuryprevention.org/approach.aspx?id=161</t>
  </si>
  <si>
    <t>Anticipatory guidance counseling by pediatricians has been used routinely to influence health behavior and to promote injury prevention activities. TIPP: The Injury Prevention Program of the American Academy of Pediatrics, provides parents with guidance on prevention messages and strategies at various child development stages. One strategy to promote appropriate residential fire safety messages and practices to families is to incorporate these messages and practices into anticipatory guidance already being received. Pediatric office–based counseling to promote residential fire safety practices should stress the importance of age–appropriate prevention and fire response for families. Settings can include physician offices, clinics, hospitals, and prenatal classes. The educational component can include written information promoting fire safety practices tailored to the needs of the individual family. Enhanced counseling can include reinforcement strategies such as coordinating with a retailer for smoke alarm distribution programs, incentives to purchase a smoke alarm, and follow–up with the family.</t>
  </si>
  <si>
    <t>http://www.childinjuryprevention.org/approach.aspx?id=163</t>
  </si>
  <si>
    <t>Firearms: ASK Campaign to Identify Guns in Areas Where Children Play</t>
  </si>
  <si>
    <t>Firearms: Child Gun Safety Education</t>
  </si>
  <si>
    <t>Firearms: Gun Buyback Programs</t>
  </si>
  <si>
    <t>Firearms: Gun Policy &amp; Restrictions on Firearm Acquisition</t>
  </si>
  <si>
    <t>Firearms: Gun Safety Design Features</t>
  </si>
  <si>
    <t>Firearms: Gun Safety Design Mandated by Legislation</t>
  </si>
  <si>
    <t>Firearms: Promoting Safe Storage by Child Access Prevention Laws</t>
  </si>
  <si>
    <t>Firearms: Promoting Safe Storage through Clinician Counseling</t>
  </si>
  <si>
    <t>Firearms: Promoting Safe Storage through Gun Owner Education</t>
  </si>
  <si>
    <t>Firearms: Promoting Safe Storage through Provision of Low Cost Supplies</t>
  </si>
  <si>
    <t>Firearms: Promoting Safe Storage through Public Education</t>
  </si>
  <si>
    <t>Firearm injury and fatality</t>
  </si>
  <si>
    <t>MVC Injuries and fatalities</t>
  </si>
  <si>
    <t>Motor Vehicle Safety: Active Accelerator Pedals for Speed Reduction</t>
  </si>
  <si>
    <t>Motor Vehicle Safety: Advanced Drivers Education for Licensed Drivers</t>
  </si>
  <si>
    <t>Motor Vehicle Safety: Centerline Rumble Strips</t>
  </si>
  <si>
    <t>Motor Vehicle Safety: Clinical Counseling to Increase Child Restraint Use</t>
  </si>
  <si>
    <t>Motor Vehicle Safety: Clinical Counseling to Promote Rear Seat Position</t>
  </si>
  <si>
    <t>Motor Vehicle Safety: Community Campaigns to Promote Rear Seat Position</t>
  </si>
  <si>
    <t>Motor Vehicle Safety: Driver Education for New Drivers</t>
  </si>
  <si>
    <t>Motor Vehicle Safety: Driving While Intoxicated Incarceration</t>
  </si>
  <si>
    <t>Motor Vehicle Safety: Driving While Intoxicated Remedial Education</t>
  </si>
  <si>
    <t>Motor Vehicle Safety: Drunk Driving Treatment Court</t>
  </si>
  <si>
    <t>Motor Vehicle Safety: Education to Reduce Cell Phone Use</t>
  </si>
  <si>
    <t>Motor Vehicle Safety: Educational Programs to Promote Rear Seat Position</t>
  </si>
  <si>
    <t>Motor Vehicle Safety: Enforcement Cameras for Speed Reduction</t>
  </si>
  <si>
    <t>Motor Vehicle Safety: Enforcement of Graduated Driver Licensing Laws</t>
  </si>
  <si>
    <t>Motor Vehicle Safety: General Education for Licensed Drivers</t>
  </si>
  <si>
    <t>Motor Vehicle Safety: Hospital Policies for Newborns to Increase Child Restraint Use</t>
  </si>
  <si>
    <t>Motor Vehicle Safety: In-Vehicle Driver Assistance for Teens</t>
  </si>
  <si>
    <t>Motor Vehicle Safety: Increase Alcohol Prices/Taxes to Reduce Drunk Driving</t>
  </si>
  <si>
    <t>Motor Vehicle Safety: Legislation to Promote Rear Seat Position</t>
  </si>
  <si>
    <t>Motor Vehicle Safety: Legislation to Reduce Cell Phone Use</t>
  </si>
  <si>
    <t>Motor Vehicle Safety: License Revocation and Restrictions to Reduce Drunk Driving</t>
  </si>
  <si>
    <t>Motor Vehicle Safety: Local Alcohol Access Laws to Reduce Drunk Driving</t>
  </si>
  <si>
    <t>Motor Vehicle Safety: Media Campaigns for Speed Reduction</t>
  </si>
  <si>
    <t>Motor Vehicle Safety: Minimum Legal Driving Age</t>
  </si>
  <si>
    <t>Motor Vehicle Safety: Multiple Intervention Package</t>
  </si>
  <si>
    <t>Motor Vehicle Safety: Parental Education to Improve Effectiveness of GDL Laws</t>
  </si>
  <si>
    <t>Motor Vehicle Safety: Parental Liability to Improve Effectiveness of GDL Laws</t>
  </si>
  <si>
    <t>Motor Vehicle Safety: Red Light Cameras</t>
  </si>
  <si>
    <t>Motor Vehicle Safety: Remedial Education for Licensed Drivers</t>
  </si>
  <si>
    <t>Motor Vehicle Safety: School-Based Education to Increase Child Restraint Use</t>
  </si>
  <si>
    <t>Motor Vehicle Safety: Server Education and Penalties to Reduce Drunk Driving</t>
  </si>
  <si>
    <t>Motor Vehicle Safety: Speed Governor Settings to Reduce Speed</t>
  </si>
  <si>
    <t>Motor Vehicle Safety: Traffic Calming for Speed Reduction</t>
  </si>
  <si>
    <t>Motor Vehicle Safety: Vehicle Impoundment and Immobilization to Reduce Drunk Driving</t>
  </si>
  <si>
    <t>Motor Vehicle Safety: Zero Tolerance Laws for Youths to Reduce Drunk Driving</t>
  </si>
  <si>
    <t>Buckle Up Boston! Child Passenger Safety Program</t>
  </si>
  <si>
    <t>https://eweb.naccho.org/eweb/dynamicpage.aspx?webcode=mpview&amp;customerkey=CA492343-70E0-4059-ADA3-384BC0202992&amp;am1_key=D2A94908-6177-4F03-BA74-9729BE675A3B&amp;am2_key=06FA3773-8E20-468D-A5E7-D92F15A63353&amp;pt=5</t>
  </si>
  <si>
    <t>NACCHO Model Practices</t>
  </si>
  <si>
    <t>2005</t>
  </si>
  <si>
    <t>Healthy Neighborhoods Program</t>
  </si>
  <si>
    <t>Creating Positive School Environments through Conflict Resolution Education</t>
  </si>
  <si>
    <t>2011</t>
  </si>
  <si>
    <t>https://eweb.naccho.org/eweb/dynamicpage.aspx?webcode=mpview&amp;customerkey=77589A27-28E8-4A74-8986-839E9C912682&amp;am1_key=B6517437-5C81-4650-80C4-19B9479DAF5A&amp;am2_key=6BDEDD3C-8B45-4692-A585-3C8D5AB7E9B9&amp;pt=5</t>
  </si>
  <si>
    <t>https://eweb.naccho.org/eweb/dynamicpage.aspx?webcode=mpview&amp;customerkey=23B7F362-2FA8-49A8-B30E-6C61A11B5C0D&amp;am1_key=D2A94908-6177-4F03-BA74-9729BE675A3B&amp;am2_key=F9F4CF94-9FAD-4207-8A22-0E9C970939D5&amp;pt=5</t>
  </si>
  <si>
    <t>Franklin County Infant Safe Sleep and SIDS Risk Reduction Hospital-based Initiative</t>
  </si>
  <si>
    <t>2008</t>
  </si>
  <si>
    <t>https://eweb.naccho.org/eweb/dynamicpage.aspx?webcode=mpview&amp;customerkey=EFFF0AD8-9714-47E5-BBC0-865C7BF8CD9F&amp;am1_key=C698C835-D04C-47F4-84FD-BFB5EB992B35&amp;am2_key=03AA6611-BE45-4978-A8FB-1B54995EA1B5&amp;pt=5</t>
  </si>
  <si>
    <t>Teen Traffic Safety Mini Grants</t>
  </si>
  <si>
    <t>https://eweb.naccho.org/eweb/dynamicpage.aspx?webcode=mpview&amp;customerkey=EFFF0AD8-9714-47E5-BBC0-865C7BF8CD9F&amp;am1_key=C9FD1B3C-36C6-405C-AA49-6ECEBD62D685&amp;am2_key=98334452-3123-4A70-B8AB-F5CADE51F626&amp;pt=5</t>
  </si>
  <si>
    <t>Childhood Lead Poisoning Prevention Program</t>
  </si>
  <si>
    <t>https://eweb.naccho.org/eweb/dynamicpage.aspx?webcode=mpview&amp;customerkey=2F2103F4-5007-4BC4-8B39-2FE124879BAB&amp;am1_key=C9FD1B3C-36C6-405C-AA49-6ECEBD62D685&amp;am2_key=6F07C2B6-5FE7-49F9-81ED-C74306D5230B&amp;pt=5</t>
  </si>
  <si>
    <t>http://www.childinjuryprevention.org/approach.aspx?id=165</t>
  </si>
  <si>
    <t>Public information and media campaigns seek to increase fire safety knowledge through educational and motivational messages that highlight the importance of residential fire prevention. These messages often emphasize the use of smoke alarms, escape plans, and proper responses to a fire. Media stories can save lives. A news story about a residential fire provides a valuable opportunity to give decision–makers important information that affects their community. The use of social marketing techniques with messages that are developmental and culturally appropriate and that use multiple channels should be considered to support other efforts. Public information and media campaigns distribute educational and motivational messages via multiple outlets, including print media, radio, television, and community forums and events. These messages are best received when delivered in conjunction with community–supported activities such as smoke alarm distribution.</t>
  </si>
  <si>
    <t xml:space="preserve">School–based programs can include both short– and long–term educational efforts delivered in either a classroom or assembly format. Fire prevention programs are often delivered with other injury topics or during state and national observances of fire prevention. School–based programs for elementary–aged students can use established curricula or other materials delivered by fire safety personnel or teachers. The purpose of such education is to increase awareness of fire prevention and fire safety skills. Education programs incorporate a variety of teaching methods to increase knowledge. </t>
  </si>
  <si>
    <t>http://www.childinjuryprevention.org/approach.aspx?id=159</t>
  </si>
  <si>
    <t>Boston Public Health Commission, Childhood Injury Prevention Program: The BUB program is comprised of two major components. The first is the BuckleUpBoston! coalition. The coalition is an alliance of hospitals, health centers, and public and private institutions led by CIPP. The second program component is car seat distribution. The BuckleUpBoston! distribution program provides the opportunity for low-income Boston residents to have easy access to car safety seats through their community health center or hospital. Health center or hospital staff, at 22 participating distribution sites, train patients on correct car seat use and provide a seat on-site.</t>
  </si>
  <si>
    <t>Model</t>
  </si>
  <si>
    <t>Ownership of CSS, knowledge of use of CSS</t>
  </si>
  <si>
    <t xml:space="preserve">Union County Health Dept: The staff and student education was provided through several programs that included Bully Proofing Youth which teaches students how to identify what bullies look for in their targets and how to respond appropriately.  During this eight year implementation period, trainings and program workshops were held on an annual basis. By 2008, 100% of the elementary schools in the district were implementing the programs building wide. In addition to providing education, UCHD also continued to implement the school climate and victimization survey at Marysville Middle School. </t>
  </si>
  <si>
    <t>School climate, victimization, bullying</t>
  </si>
  <si>
    <t>Middle school implementation</t>
  </si>
  <si>
    <t>Infant mortality</t>
  </si>
  <si>
    <t>SIDS risk reduction</t>
  </si>
  <si>
    <t>Columbus Public Health: Addressing infant safe sleep in the hospital setting positively influenced staff behaviors, and the percentage of babies being placed to sleep on their backs in well-baby nurseries increased from 50% at pre-intervention to 90% at 6-months post-intervention. An effective hospital-based infant safe sleep and SIDS risk reduction intervention can potentially reduce infant sleep-related deaths. The Infant Safe Sleep and SIDS Risk Reduction Hospital-based Initiative also demonstrates how collaborative effort across governmental agencies, hospitals, and faith-based systems can be organized around a community health initiative.</t>
  </si>
  <si>
    <t>Student involvement in seat belt promotion efforts, seat belt use</t>
  </si>
  <si>
    <t>Philadelphia Department of Public Health: The Childhood Lead Poisoning Prevention Program, through the Lead Abatement Strike Team (LAST), coordinates activities across several City Departments to eliminate childhood lead poisoning as a public health concern. The City has a coordinated strategy for the elimination of childhood lead poisoning, with several City Departments providing resources.</t>
  </si>
  <si>
    <t>Niagara County Health Department: Program personnel conduct 1,600 interviews at homes each year. During home visits potential health hazards are identified, smoke detector deficiencies are corrected, carbon monoxide levels are checked, lead poisoning prevention education is reviewed, and asthma education is provided. Other services and referrals are provided as needed. The Healthy Neighborhoods Program targets a number of public health issues. The core components addressed include: fire and injury prevention, lead poisoning prevention, carbon monoxide poisoning prevention, and asthma triggers and management.</t>
  </si>
  <si>
    <t>Improved home safety</t>
  </si>
  <si>
    <t>The ASK (Asking Saves Kids) Campaign encourages parents to become aware of the presence of guns in homes where their children play. Campaign materials include promotional posters, pamphlets and tips to make inquiry easier. There is no published evidence regarding the efficacy of this approach in reducing unintentional firearm injury or in changing gun storage practices. Nevertheless, the campaign empowers parents to take action to protect their children and is unlikely to have any negative effects. Expert panelists see this as a promising strategy.</t>
  </si>
  <si>
    <t>Mar 2006</t>
  </si>
  <si>
    <t>http://www.childinjuryprevention.org/approach.aspx?id=85</t>
  </si>
  <si>
    <t>http://www.cpyv.org/programs/ask/parents/what-is-the-ask-campaign/</t>
  </si>
  <si>
    <t>One prevention strategy is to teach children how to react safely when they discover a weapon, because unintentional firearm injuries may occur when children find and play with a firearm.
Gun safety programs, typically administered by local firearms dealers and clubs, are designed to teach older children and adolescents how to properly handle a firearm (typically for hunting). Gun avoidance programs are more common than gun safety programs, particularly for young children. The curricula of gun avoidance programs depend upon the age of the targeted audience. For younger children, the focus is on avoiding accidental injury; for older children and adolescents, the focus is on preventing the intentional carrying and use of guns.</t>
  </si>
  <si>
    <t>http://www.childinjuryprevention.org/content/Firearm/Firearm_Logic.pdf</t>
  </si>
  <si>
    <t>http://www.childinjuryprevention.org/approach.aspx?id=86</t>
  </si>
  <si>
    <t>Gun buyback programs are designed to reduce the number of functioning firearms in circulation through incentives to trade weapons for cash or other commodities and provision of a safe means of disposal. Gun buy-backs have been conducted in many communities to reduce the prevalence of household firearms. Buy-backs can collect an impressive number of firearms and generate substantial publicity.
Gun buyback programs might decrease firearm injury and death through reductions in the prevalence of firearms in environments to which children are exposed.</t>
  </si>
  <si>
    <t>Fire: Modification of social environments</t>
  </si>
  <si>
    <t>http://www.childinjuryprevention.org/approach.aspx?id=87</t>
  </si>
  <si>
    <t>Gun legislation may include:
bans on specified firearms or ammunition;
restrictions on firearm acquisition;
waiting periods for firearm acquisition;
firearm registration and licensing of owners;
concealed weapon carry laws;
zero tolerance laws for firearms in schools;
or any combination of the above.</t>
  </si>
  <si>
    <t>http://www.childinjuryprevention.org/approach.aspx?id=89</t>
  </si>
  <si>
    <t>Product safety features could make guns more difficult for children to fire unintentionally. The technologies are primarily intended to reduce the risk of unintentional firearm injury, although "personalized" firearm technology could reduce the risk of intentional use of lost or stolen weapons.</t>
  </si>
  <si>
    <t>http://www.childinjuryprevention.org/approach.aspx?id=90</t>
  </si>
  <si>
    <t>Although safety technology exists that could make new handguns less likely to be fired unintentionally, no current product standards or regulations require guns manufactured in the United States to be designed with these devices. Limited evidence suggests that legislation can influence product design, and that this – in turn – is associated with the presence of passive safety features on weapons impacted by the legislation. However, no studies examine the effect of gun safety legislation on unintentional injury or death.</t>
  </si>
  <si>
    <t>http://www.childinjuryprevention.org/approach.aspx?id=92</t>
  </si>
  <si>
    <t>Safe storage of firearms may be promoted by legislation and enforcement of laws to control availability of, and access to, firearms. Child Access Prevention (CAP) laws, often referred to as "Safe Storage" or "gun owner responsibility" laws, are designed to limit children's access to and use of firearms. Generally these require adults to either store loaded guns in a place that is reasonably inaccessible to children, or use a device to lock the gun. If a child obtains an improperly stored, loaded gun, the adult owner is held liable. Some states impose felony penalties on CAP law violations; most treat this as a misdemeanor.</t>
  </si>
  <si>
    <t>http://www.childinjuryprevention.org/approach.aspx?id=93</t>
  </si>
  <si>
    <t>Interventions to promote safe storage of guns may include counseling by doctors, nurses or other clinicians to advise the removal of guns from the home and/or safe storage of any remaining weapons. Some clinician counseling interventions include access to safety supplies. Some are offered to all patients, while others target those at higher risk.</t>
  </si>
  <si>
    <t>http://www.childinjuryprevention.org/approach.aspx?id=94</t>
  </si>
  <si>
    <t>Interventions to promote safe storage of guns could include programs aimed at gun owners in community settings. These programs may be educational in nature and some include sale / distribution of safety supplies.
Point-of-sale education for gun buyers includes voluntary or mandatory educational messages about safe storage delivered at the time of gun purchase. These programs may target the purchaser directly or could provide training for gun sellers to promote delivery of a clear, consistent and accurate message.</t>
  </si>
  <si>
    <t>http://www.childinjuryprevention.org/approach.aspx?id=95</t>
  </si>
  <si>
    <t>For many injury prevention strategies that require technology or materials to be effective (car seats, smoke detectors, bicycle helmets), low-cost or no-cost distribution of these items may promote use by removing economic barriers to acquisition. Supplies for the safe storage of firearms can be relatively inexpensive (trigger locks) or quite costly (lock boxes, gun safes).
Distribution of free or low-cost supplies may reduce firearm injury through promotion of safe gun storage.</t>
  </si>
  <si>
    <t>http://www.childinjuryprevention.org/approach.aspx?id=96</t>
  </si>
  <si>
    <t>Use of mass media to promote desirable health behaviors might include messages designed to encourage the safe storage of firearms in the home.</t>
  </si>
  <si>
    <t>http://www.childinjuryprevention.org/approach.aspx?id=99</t>
  </si>
  <si>
    <t>http://www.childinjuryprevention.org/approach.aspx?id=169</t>
  </si>
  <si>
    <t>For most types of residential fires, death and injury are often higher among children from lower socioeconomic situations. Children in low socioeconomic areas face increased exposure and vulnerability to residential fire injury. Recognizing social differences in injury risks from residential fire injuries is a key prerequisite to setting appropriate prevention priorities. The correlation between relative disadvantage and injury risk in regard to fire and burn injury is strong. Modifications of social environments include:
Provision of safe and adequate housing;
Availability of fire and rescue services in rural and/or low income communities.
Approaches need to be culturally appropriate and use methods that address the opportunity limitations of the population.</t>
  </si>
  <si>
    <t>http://www.childinjuryprevention.org/approach.aspx?id=170</t>
  </si>
  <si>
    <t>The Flammable Fabrics Act was enacted in 1972 and is enforced by the U.S. Consumer Product Safety Commission. The Act addresses flammability standards for many products, including children’s sleepwear. Garments sold as children’s sleepwear in sizes larger than nine months must be flame–resistant or snug–fitting garments to prevent burn injuries. The aim of the standard was to reduce the likelihood that children’s pajamas would catch fire. By reducing fabric flammability, the risk of skin and respiratory tract burns would also be reduced. Sleepwear standards for children have been successful in reducing burn–related injuries to children. This is a good example of how implementing a nationwide standard can serve the purpose of reducing residential fire injury by promoting a safer product.</t>
  </si>
  <si>
    <t>Motor Vehicle Safety: Added DWI Penalties with Child Passengers</t>
  </si>
  <si>
    <t>An active accelerator pedal (AAP) uses GPS data to identify current speed limits. The pedal then exerts a counterforce at speeds over the speed limit. In order to exceed the speed limit the pedal must be pressed approximately three to five times harder than normally.</t>
  </si>
  <si>
    <t>http://www.childinjuryprevention.org/approach.aspx?id=26</t>
  </si>
  <si>
    <t>http://www.childinjuryprevention.org/approach.aspx?id=44</t>
  </si>
  <si>
    <t>Education for licensed drivers may include instruction in skills not normally required for licensure. These skills may include controlled swerving, skid control, braking maneuvers and other driving skills designed to avoid an accident. While many drivers will acquire these skills over time through routine driving experience, these interventions provide instruction in avoidance maneuvers in a controlled environment with opportunity to practice. Skill based interventions would be expected to increase defensive driving skill and driver confidence.
In a typical advanced driving course, teens spend up to three days with professional instructors — including racecar drivers — working on advanced maneuvers such as quick lane changes, emergency braking at high speeds and skid training. Most learning takes place behind the wheel.</t>
  </si>
  <si>
    <t>http://www.childinjuryprevention.org/approach.aspx?id=28</t>
  </si>
  <si>
    <t>Harmful</t>
  </si>
  <si>
    <t>Centerline rumble strips, placed along centerlines of undivided rural two-lane roads and highways, are a potential engineering countermeasure against opposing-direction crashes. They are intended to warn/alert distracted, fatigued, or speeding motorists whose vehicles are about to cross the centerlines and encroach into opposing traffic lanes. Centerline rumble strips tend to vary somewhat in their design (milled-in, rolled-in, formed, and raised) and placement (spacing is not uniform). Rumble strips may be used in conjunction with other potentially lifesaving road safety features, such raised pavement markers.</t>
  </si>
  <si>
    <t>http://www.childinjuryprevention.org/approach.aspx?id=34</t>
  </si>
  <si>
    <t>http://safety.fhwa.dot.gov/roadway_dept/pavement/rumble_strips/</t>
  </si>
  <si>
    <t>http://www.childinjuryprevention.org/content/MVOccupant/MV_Logic.pdf</t>
  </si>
  <si>
    <t>Clinical counseling to promote appropriate child safety restraint use:
is anticipatory guidance from a physician or other health care professional stressing the importance of appropriate child safety restraint use;
may be delivered in a variety of settings, such as physician offices, clinics, emergency departments, hospitals, or prenatal classes;
target proper safety restraint messages to peripartum parents, families and caregivers, and youth seeking healthcare;
usually consists of an educational component, such as receipt of written information promoting appropriate child safety restraint or proper car seat use demonstrations;
may offer additional resources or implement reinforcement strategies, such as coordinating with free/loaner car seat distribution programs or verbal reminders and incentives to purchase car seats; and
may be universal or targeted to specific higher risk groups.</t>
  </si>
  <si>
    <t>http://www.childinjuryprevention.org/approach.aspx?id=38</t>
  </si>
  <si>
    <t>Rear seating position with appropriate restraint use is an optimal strategy for child passenger safety. Data regarding center versus side seating position in the rear seat are less compelling.
Clinical counseling to promote the rear seat position for children would:
provide anticipatory guidance to caretakers by informing them of the risk associated with children seated in the front seat position;
provide anticipatory guidance to caretakers by advising them of the protective factor associated with children seated in the rear seat position; and
be universal or targeted to specific higher risk groups.</t>
  </si>
  <si>
    <t>http://www.childinjuryprevention.org/approach.aspx?id=37</t>
  </si>
  <si>
    <t>Rear seating position with appropriate restraint use is an optimal strategy for child passenger safety. Data regarding center versus side seating position in the rear seat are less compelling.
Community-based programs may utilize the mass media, information and publicity, community task forces and coalitions, incentive programs (such as rewarding children and adults when the child is seated in the rear seat of the vehicle), and enforcement strategies (such as checkpoints).</t>
  </si>
  <si>
    <t>http://www.childinjuryprevention.org/approach.aspx?id=39</t>
  </si>
  <si>
    <t>Traditional driver education is knowledge-based and directed toward passage of the licensing exam. Many programs include components to increase awareness of safety hazards, crash risk and mitigation through defensive driving techniques.
However, driver education is not static. New forms of training have been developed, including computer simulations, skills-based on-road training and advanced skid and braking courses. Few have been systematically evaluated, although skid control programs appear to increase crash risk among young male recipients, likely through over-confidence following training.</t>
  </si>
  <si>
    <t>http://www.childinjuryprevention.org/approach.aspx?id=52</t>
  </si>
  <si>
    <t>http://www.childinjuryprevention.org/approach.aspx?id=43</t>
  </si>
  <si>
    <t>In many jurisdictions, first-time alcohol-impaired driving offenders are offered the option of continuance without a finding upon successful completion of remedial education program. Most such programs include: information about the costs, consequences and legal implications of impaired driving; discussion of alternatives to impaired driving; and development of skills to resist pressure to engage in impaired driving.</t>
  </si>
  <si>
    <t>http://www.childinjuryprevention.org/approach.aspx?id=51</t>
  </si>
  <si>
    <t>The drug court model, as applied to impaired driving offenses might include:
integration of alcohol treatment services with justice system case processing
non-adversarial approach in which prosecution and defense counsel promote public safety while protecting participants' due process rights
access to a continuum of alcohol treatment and rehabilitation services
abstinence monitoring by frequent testing
an uniform strategy to respond to participants' compliance
ongoing judicial interaction with each participant</t>
  </si>
  <si>
    <t>http://www.childinjuryprevention.org/approach.aspx?id=42</t>
  </si>
  <si>
    <t>Educational interventions to reduce cell phone use while driving would:
target drivers with cell phones;
inform users about the risk associated with cell phone use while driving;
clarify that hands-free operation is as distracting as handheld operation;
create social norms opposed to cell phone use while operating a car; and
suggest alternatives to cell phone operation while driving.</t>
  </si>
  <si>
    <t>http://www.childinjuryprevention.org/approach.aspx?id=33</t>
  </si>
  <si>
    <t>Educational campaigns to promote rear seat position for children can:
provide outreach to and education of parents and children on the optimal rear seat position;
provide outreach to and education of intermediaries, such as health professionals, public school educators, and childcare professionals, who could help promote rear seating for children;
inform parents, children, and intermediaries of the risk of children riding in the front seat; and
clarify that regardless of airbag type, children age 12 and younger are safer in the rear seat.</t>
  </si>
  <si>
    <t>http://www.childinjuryprevention.org/approach.aspx?id=53</t>
  </si>
  <si>
    <t>Speed camera enforcement programs typically involve camera systems linked to speed detection technology. Citations can be issued on the basis of recorded speed and identification of vehicle ownership and/or driver identity using photographic images.
Programs require enabling legislation, educational campaigns and participation of law enforcement and the judiciary.</t>
  </si>
  <si>
    <t>http://www.childinjuryprevention.org/approach.aspx?id=31</t>
  </si>
  <si>
    <t>According to recent work by Chen, et al. (2006), the efficacy of GDL is increased by the addition of identified key components. These include:
minimum age 15.5 years for obtaining a learner permit;
minimum three month waiting period after obtaining a learner permit before applying for an intermediate license;
minimum 30 hours of supervised driving;
minimum age 16 years for obtaining intermediate stage license;
passenger restriction during intermediate licensing;
nighttime restriction during intermediate licensing; and
minimum age 17 years for full licensing.</t>
  </si>
  <si>
    <t>http://www.childinjuryprevention.org/approach.aspx?id=45</t>
  </si>
  <si>
    <t>Here we focus on general education and awareness to develop and maintain awareness of road traffic risks among licensed drivers.
Successful education might improve driver competence through greater knowledge, awareness and acceptance of important driving skills, or improved assessment of the driver's own skill level as it relates to likely risks.
The only community-based education program identified to date employed quarterly traffic injury reports, delivered to each household, which highlighted road safety tips, local traffic crash statistics and specific stories from local crash victims.</t>
  </si>
  <si>
    <t>http://www.childinjuryprevention.org/approach.aspx?id=156</t>
  </si>
  <si>
    <t>Nov 2006</t>
  </si>
  <si>
    <t xml:space="preserve"> In 1990, the American Academy of Pediatrics (AAP) Committee on Injury and Poison Prevention issued a policy statement recommending that hospitals adopt comprehensive policies, procedures and education programs for the discharge of newborns in child safety seats.</t>
  </si>
  <si>
    <t>http://www.childinjuryprevention.org/approach.aspx?id=47</t>
  </si>
  <si>
    <t>The system uses a combination of forcing, feedback, and reporting functions. Forcing functions will be in the form of ignition interlocks to enforce seatbelt compliance and sober driving. A feedback function will provide real time tutoring and warnings about illegal or unsafe speeds. A reporting function will record vehicle information for parents to review and supervise (and enforce) teen driver performance.</t>
  </si>
  <si>
    <t>http://www.childinjuryprevention.org/approach.aspx?id=126</t>
  </si>
  <si>
    <t>Increases in the cost of alcohol can be affected through imposition of taxes at the state or federal level. To the extent that alcohol consumption by drivers is price-sensitive, this intervention might be expected to reduce the prevalence of alcohol impaired driving.</t>
  </si>
  <si>
    <t>http://www.childinjuryprevention.org/approach.aspx?id=128</t>
  </si>
  <si>
    <t>As of July 2006, 10 states (CA, GA, ME, NJ, RI, SC, TN, WA, WI, and WY) had implemented child restraint laws requiring (or recommending for children 9-12 years in the case of Tennessee) that children be seated in the rear seat of motor vehicles if it is available or practical. This legislation allows law enforcement to issue a citation and fine when at least one child in transport is observed as unrestrained and/or seated in the front of the vehicle. These state laws vary in their requirements regarding age, height and/or weight.</t>
  </si>
  <si>
    <t>http://www.childinjuryprevention.org/approach.aspx?id=130</t>
  </si>
  <si>
    <t>Legislation to ban cell phone use while driving may:
Ban all forms of cell phone use while the car is in motion; or
Ban the use of hand-held cell phones while the car is in motion.
In addition, such legislation can be:
Primarily enforceable (meaning that motorists can be stopped and ticketed solely for cell phone violations); or
Secondarily enforced — for example, when driving recklessly; or
Universal or directed to specific risk groups (e.g., drivers on an intermediate license).</t>
  </si>
  <si>
    <t>http://www.childinjuryprevention.org/approach.aspx?id=131</t>
  </si>
  <si>
    <t>Administrative license revocation (ALR) is the removal of a DUI/DWI offender's driver's license at the time of an arrest upon the failure or refusal of a chemical test. Administrative revocations are immediate in nature. The most common form of ALS involves a 90-day suspension, which often has a brief period of grace and an appeal process. A unique variant of administrative license suspension is used in Canada; if a driver has a blood alcohol concentration (BAC) of .05% or more, most provinces allow police officers to suspend licenses at the roadside, for up to 24-hours.</t>
  </si>
  <si>
    <t>http://www.childinjuryprevention.org/approach.aspx?id=132</t>
  </si>
  <si>
    <t>Local laws and policies may be designed to restrict the availability and consumption of alcohol and reduce alcohol-related accidents. The access laws are addition to statewide minimum legal drinking age or alcohol-content laws. Other local laws involving sales and availability of alcohol may also influence consumption and injury risk. Limiting sales in one area may, however, lead to increased driving to adjacent localities for the purpose of obtain or consuming alcohol, and thereby increasing the risk of alcohol impaired driving.</t>
  </si>
  <si>
    <t>Public information and media campaigns would disperse educational and motivational messages via multiple outlets, including print media, radio, television, and through community forums and events. These messages may be reinforced through combined efforts, such as in conjunction with enhanced enforcement campaigns and grassroots activities.</t>
  </si>
  <si>
    <t>http://www.childinjuryprevention.org/approach.aspx?id=134</t>
  </si>
  <si>
    <t>http://www.childinjuryprevention.org/approach.aspx?id=133</t>
  </si>
  <si>
    <t>Increasing the minimum age at which a driver can be licensed might reduce the number of young drivers on the road. This might address the increased risk of the youngest drivers. All states stipulate a minimum age for licensure to drive a vehicle. Most incorporate this minimum age into a program of graduated licensing provisions</t>
  </si>
  <si>
    <t>http://www.childinjuryprevention.org/approach.aspx?id=136</t>
  </si>
  <si>
    <t>Many road safety campaigns are multi-modal in design and implementation. While this intervention design, targeting multiple levels in the "spectrum of prevention," is often considered best practice, it can be difficult to identify the contribution of specific elements to the overall outcome of these programs. Multiple intervention packages must therefore be evaluated as a whole, a constraint that reduces the generalizability to the study. The risk and protective factors targeted by multiple intervention packagers include excessive speed, drowsy and distracted drivers, alcohol impaired driving, and increased restraint use.</t>
  </si>
  <si>
    <t>http://www.childinjuryprevention.org/approach.aspx?id=137</t>
  </si>
  <si>
    <t>All GDL programs are designed to introduce novice teen drivers to driving under relatively safe conditions that involve lower risk, with the gradual introduction of more complex driving situations (Williams 1999). Programs typically have 3 stages:
A beginning stage wherein an adult with a valid license must accompany the teen at all times;
an intermediate stage with limited privileges for driving alone (usually excluding night time or highway driving and with restrictions on the age and number of passengers carried); and
full licensure.</t>
  </si>
  <si>
    <t>http://www.childinjuryprevention.org/approach.aspx?id=155</t>
  </si>
  <si>
    <t>Most states have legal mechanisms through which parents can be held liable for the actions of their children. This is especially true if parents can be shown to have engaged in negligent supervision or negligent entrustment of the child with a dangerous device. Failure to appropriately monitor a teen driver with respect to the provision of local GDL restrictions might be construed as negligent parenting. Enforcement of parental liability when children are found in violation of GDL could enhance parental the efficacy of graduated drivers licensing through parental involvement in teen driving restriction or parental awareness of local GDL provisions.</t>
  </si>
  <si>
    <t>The implementation of red light cameras for enforcement requires a considerable amount of effort, coordination and cooperation. Features of successful programs include:
Partnership between law enforcement, transportation departments, the judiciary, the legislature, and the media;
Enabling legislation which — at a minimum — addresses mailing tickets for a traffic offense rather than issuing them in person;
Education to alert the public and bolster support for the program;
A carefully chosen camera system;
o A system for allocation of revenues generated from fines (Queensland, Australia, directs receipts into a road safety fund — a strong selling point for the public);
Integration of the system with existing traffic signals; and
Targeting intersections based on traffic safety data. The most successful programs have targeted intersections with a high proportion right-angle collisions and a low proportion of rear end collisions.</t>
  </si>
  <si>
    <t>http://www.childinjuryprevention.org/approach.aspx?id=142</t>
  </si>
  <si>
    <t>Education for licensed drivers may target risk-related behaviors in drivers who have been identified as requiring extended driving education. Typically this identification would be made through traffic infractions, crash records, or injuries. In this sense, remedial education could be considered to be a secondary prevention in a high risk group.</t>
  </si>
  <si>
    <t>http://www.childinjuryprevention.org/approach.aspx?id=144</t>
  </si>
  <si>
    <t>School-based instructional programs vary widely in exposure time, program content, and degree of student interaction. The use of an interactive approach appears to be an important component of effective programs.
School-based education programs to increase appropriate restraint use among children:
provide outreach to and education of parents and children on appropriate child safety restraint use;
provide outreach to and education of intermediaries who could help promote child safety restraint for children, including health professionals, public school educators, and childcare professionals among others;
may be in coordination with free or loaner car seat distribution programs; and
may include the use of incentive reward programs.</t>
  </si>
  <si>
    <t>http://www.childinjuryprevention.org/approach.aspx?id=157</t>
  </si>
  <si>
    <t>Beverage Service Training and Related Practices establish requirements or incentives for retail alcohol outlets to participate in programs (often referred to as "Responsible Beverage Service (RBS)" or "server training" programs) to
develop and implement policies and procedures for preventing alcohol sales and service to minors and intoxicated persons and;
training managers and servers/clerks to implement policies and procedures effectively.
Such programs may be mandatory or voluntary.</t>
  </si>
  <si>
    <t>http://www.childinjuryprevention.org/approach.aspx?id=145</t>
  </si>
  <si>
    <t>Speed governor settings on US automobiles are typically factory-set to preclude the automobile from traveling faster than the specified speed rating of the installed tires.</t>
  </si>
  <si>
    <t>http://www.childinjuryprevention.org/approach.aspx?id=148</t>
  </si>
  <si>
    <t>Traffic calming may encompass:
speed bumps and speed humps;
road closures;
traffic circles or islands;
sidewalks and trails; and
arterial diversions.</t>
  </si>
  <si>
    <t>http://www.childinjuryprevention.org/approach.aspx?id=150</t>
  </si>
  <si>
    <t>Although a larger number of U.S. states have laws providing for vehicle forfeiture for DWI or DWS, this sanction tends to be limited to multiple offenders and therefore impacts fewer drivers. Cancellation of the vehicle registration and the confiscation of the vehicle plates are increasing in popularity because the vehicle tags are the property of the state, rather than the vehicle owner.</t>
  </si>
  <si>
    <t>http://www.childinjuryprevention.org/approach.aspx?id=152</t>
  </si>
  <si>
    <t>In the United States, the limit is 0.02% or lower, and these laws apply to all persons under the age of 21 years (the minimum legal drinking age in all states).</t>
  </si>
  <si>
    <t>http://www.childinjuryprevention.org/approach.aspx?id=153</t>
  </si>
  <si>
    <t xml:space="preserve">While this strategy may be applicable to almost any area of injury, the studies reviewed to make this recommendation focused on specific behaviors, including those related to child-safety seats and helmet use. </t>
  </si>
  <si>
    <t>http://www.thecommunityguide.org/hiv/youthdev-sports.html</t>
  </si>
  <si>
    <t>Across Injury Groups %</t>
  </si>
  <si>
    <t>Harvard Injury Control Research Center - Firearms Research</t>
  </si>
  <si>
    <t>http://www.hsph.harvard.edu/hicrc/firearms-research/</t>
  </si>
  <si>
    <t>Pending review in the Guide (1), but effectiveness
is likely similar to the results for child safety seats
above: moderately effective in raising use rates
short term. Recommended with additional
incentive programs at regular intervals postintervention
to keep use rates up.</t>
  </si>
  <si>
    <t>Children's Safety Network, Insufficient Evidence</t>
  </si>
  <si>
    <t xml:space="preserve">Cochrane Collection </t>
  </si>
  <si>
    <t xml:space="preserve">Community-based interventions for the prevention of burns and scalds in children </t>
  </si>
  <si>
    <t xml:space="preserve">Interventions for promoting smoke alarm ownership and function </t>
  </si>
  <si>
    <t xml:space="preserve">Education of children and adolescents for the prevention of dog bite injuries </t>
  </si>
  <si>
    <t xml:space="preserve">Home safety education and provision of safety equipment for injury prevention </t>
  </si>
  <si>
    <t xml:space="preserve">Modification of the home environment for the reduction of injuries </t>
  </si>
  <si>
    <t xml:space="preserve">Parenting interventions for the prevention of unintentional injuries in childhood </t>
  </si>
  <si>
    <t>Pool fencing for preventing drowning of children</t>
  </si>
  <si>
    <t>Injury rates (inconclusive), safety practices (effective)</t>
  </si>
  <si>
    <t>US Preventive Services Task Force
Insufficient Evidence</t>
  </si>
  <si>
    <t>CDC:  The Community Guide, CDC Motor Vehicle Safety, CDC MMWR, National Center for Injury Prevention and Control (NCIPC)</t>
  </si>
  <si>
    <t>Sources of Evidence-Based Strategies</t>
  </si>
  <si>
    <t>Additional Resources for Childhood Injury and Violence Prevention</t>
  </si>
  <si>
    <t>Association of Maternal and Child Health Programs (AMCHP)</t>
  </si>
  <si>
    <t xml:space="preserve">Maintain best practices database of emerging, promising, and best practices in maternal and child health called Innovation Station. Also have very extensive list of links to other resources for best practices and evidence-based resources for public health and MCH. </t>
  </si>
  <si>
    <t>Coalition 
for  Evidence- Based  Policy</t>
  </si>
  <si>
    <t>Blueprints 
for Healthy Youth Development</t>
  </si>
  <si>
    <t>NREPP- SAMHSA</t>
  </si>
  <si>
    <t> OJJDP  Model  Programs  Guide</t>
  </si>
  <si>
    <t>Office of Justice  Programs  Crimesolutions.gov</t>
  </si>
  <si>
    <t>Promising Practices Network</t>
  </si>
  <si>
    <t>Proven</t>
  </si>
  <si>
    <t>Effective in 1999 (Legacy Program)</t>
  </si>
  <si>
    <t>2.9-3.0</t>
  </si>
  <si>
    <t>3.1-3.3</t>
  </si>
  <si>
    <t>Accepted for review</t>
  </si>
  <si>
    <t>Promising Practice</t>
  </si>
  <si>
    <t>2.9-3.2</t>
  </si>
  <si>
    <t>2.7-2.8</t>
  </si>
  <si>
    <t>3.1-3.6</t>
  </si>
  <si>
    <t>3.6-3.8</t>
  </si>
  <si>
    <t>2.1-3.2</t>
  </si>
  <si>
    <t>Total # Reviewed</t>
  </si>
  <si>
    <t>Extended 
Description</t>
  </si>
  <si>
    <t>Outcome Categories</t>
  </si>
  <si>
    <t>Alcohol</t>
  </si>
  <si>
    <t>Crime/Delinquency</t>
  </si>
  <si>
    <t>Drugs</t>
  </si>
  <si>
    <t>Mental Health</t>
  </si>
  <si>
    <t>Family Relationships</t>
  </si>
  <si>
    <t>Social Functioning</t>
  </si>
  <si>
    <t>Substance Abuse</t>
  </si>
  <si>
    <t>Safe Dates</t>
  </si>
  <si>
    <r>
      <rPr>
        <sz val="10"/>
        <rFont val="Calibri"/>
        <family val="2"/>
        <scheme val="minor"/>
      </rPr>
      <t>Guiding Good Choices (Formerly Preparing for the Drug Free Years)</t>
    </r>
  </si>
  <si>
    <t>Guiding Good Choices (GGC) is a drug use prevention program that provides parents of children in grades 4 through 8 (9 to 14 years old) with the knowledge and skills needed to guide their children through early adolescence.</t>
  </si>
  <si>
    <t>Guiding Good Choices (GGC) is a drug use prevention program that provides parents of children in grades 4 through 8 (9 to 14 years old) with the knowledge and skills needed to guide their children through early adolescence. It seeks to strengthen and clarify family expectations for behavior, enhance the conditions that promote bonding within the family, and teach skills that allow children to resist drug use successfully. GGC is based on research that shows that consistent, positive parental involvement is important to helping children resist substance use and other antisocial behaviors. Formerly known as Preparing for the Drug Free Years, this program was revised in 2003 with more family activities and exercises. The current intervention is a five-session curriculum that addresses preventing substance abuse in the family, setting clear family expectations regarding drugs and alcohol, avoiding trouble, managing family conflict, and strengthening family bonds. Sessions are interactive and skill based, with opportunities for parents to practice new skills and receive feedback, and use video-based vignettes to demonstrate parenting skills. Families also receive a family guide containing family activities, discussion topics, skill-building exercises, and information on positive parenting.</t>
  </si>
  <si>
    <t>2007, 2012</t>
  </si>
  <si>
    <t>http://www.nrepp.samhsa.gov/ViewIntervention.aspx?id=302</t>
  </si>
  <si>
    <t>http://www.channing-bete.com/prevention-programs/guiding-good-choices/guiding-good-choices.html</t>
  </si>
  <si>
    <t>From 2012: 
1: Alcohol abuse disorder
2: Drunkenness frequency
3: Alcohol-related problems
4: Illicit drug use frequency
5: Substance use
From 2007:
1: Substance use
2: Parenting behaviors and family interactions
3: Delinquency
4: Symptoms of depression (adolescents)</t>
  </si>
  <si>
    <t>Alcohol
Crime/delinquency
Drugs
Family/relationships
Mental health
Social functioning
Tobacco</t>
  </si>
  <si>
    <t>http://www.nrepp.samhsa.gov/ViewIntervention.aspx?id=109</t>
  </si>
  <si>
    <t>http://www.lifeskillstraining.com/</t>
  </si>
  <si>
    <t>http://www.lifeskillstraining.com/uploads/files/2011_20LST_20Planning_20WB[1].pdf</t>
  </si>
  <si>
    <t>http://www.lifeskillstraining.com/evaluation.php</t>
  </si>
  <si>
    <t>1: Substance use (alcohol, tobacco, inhalants, marijuana, and polydrug)
2: Normative beliefs about substance use and substance use refusal skills
3: Violence and delinquency</t>
  </si>
  <si>
    <t>Alcohol
Crime/delinquency
Drugs
Tobacco
Violence</t>
  </si>
  <si>
    <t>Midwestern Prevention Project/Project STAR</t>
  </si>
  <si>
    <t>A school-based comprehensive program intended to promote an antidrug message throughout communities and prevent substance use (alcohol, tobacco, and marijuana) among middle school students.</t>
  </si>
  <si>
    <t>The Midwestern Prevention Project (MPP) was a comprehensive, community-based, multifaceted program intended to prevent or reduce gateway substance use (alcohol, tobacco, and marijuana) during adolescence. The program strived to help youths recognize the social pressures to use drugs and to provide them with assertiveness skills to help refuse peer pressure and avoid drug use. MPP was designed to eliminate gateway substance use in middle school students and to reduce the risk of delinquency along the lifespan. MPP disseminated an antidrug message to students through a system of coordinated, communitywide strategies that involved various areas that influence a middle school student’s life, including school, community, family, and mass media.</t>
  </si>
  <si>
    <t>http://www.promisingpractices.net/program.asp?programid=72</t>
  </si>
  <si>
    <t>http://www.blueprintsprograms.com/factSheet.php?pid=22d200f8670dbdb3e253a90eee5098477c95c23d</t>
  </si>
  <si>
    <t>1: Smoking prevalence
2: Cigarette Use
3: Alcohol Use
4: Marijuana Use</t>
  </si>
  <si>
    <t xml:space="preserve">Program replication materials not currently available for purchase, but a book published by Blueprints for Violence Prevention is available. </t>
  </si>
  <si>
    <r>
      <rPr>
        <sz val="10"/>
        <rFont val="Calibri"/>
        <family val="2"/>
        <scheme val="minor"/>
      </rPr>
      <t>Multidimensional Treatment
Foster Care (MTFC)</t>
    </r>
  </si>
  <si>
    <t>Multidimensional Treatment Foster Care (MTFC) is a community-based intervention for adolescents (12-17 years of age) with severe and chronic delinquency and their families. It was developed as an alternative to group home treatment or State training facilities for youths who have been removed from their home due to conduct and delinquency problems, substance use, and/or involvement with the juvenile justice system.</t>
  </si>
  <si>
    <t>Multidimensional Treatment Foster Care (MTFC) is a community-based intervention for adolescents (12-17 years of age) with severe and chronic delinquency and their families. It was developed as an alternative to group home treatment or State training facilities for youths who have been removed from their home due to conduct and delinquency problems, substance use, and/or involvement with the juvenile justice system. Youths are typically referred to MTFC after previous family preservation efforts or other out-of-home placements have failed. Referrals primarily come from juvenile courts and probation, mental health, and child welfare agencies. MTFC aims to help youth live successfully in their communities while also preparing their biological parents (or adoptive parents or other aftercare family), relatives, and community-based agencies to provide effective parenting and support that will facilitate a positive reunification with the family.
MTFC is based on social learning theory. Four key elements are targeted during foster care placement and aftercare:
Providing youth with a consistent reinforcing environment where they are mentored and encouraged to develop academic and positive living skills
Providing youth with daily structure that includes clear expectations and limits and well-specified consequences delivered in a teaching-oriented manner
Providing close supervision
Helping youth to avoid deviant peer associations while providing them with the support and assistance needed to establish prosocial peer relationships
Youths are individually placed with highly trained and supervised foster parents and are provided with intensive support and treatment in a setting that closely mirrors normative life. MTFC typically lasts 6-9 months and relies on coordinated, multimethod interventions conducted in the MTFC foster home, with the youth's biological or aftercare family, and with the youth. Involvement of the youth's family is emphasized from the outset of treatment to facilitate the youth's return to the family and maximize training and preparation for posttreatment care. Progress is tracked through daily telephone calls with the foster parents.
A program supervisor with a caseload of 10 or fewer youth oversees and coordinates the interventions and supervises and supports the foster parents throughout treatment through the daily telephone calls and weekly foster parent group meetings. The program supervisor also coordinates the work of family and individual therapists (for therapy conducted with the youth and his or her parents), skills trainers, and a foster parent liaison/trainer.</t>
  </si>
  <si>
    <t>http://www.nrepp.samhsa.gov/ViewIntervention.aspx?id=48</t>
  </si>
  <si>
    <t>http://www.mtfc.com/index.html</t>
  </si>
  <si>
    <t>http://www.mtfc.com/journal_articles.html</t>
  </si>
  <si>
    <t>1: Days in locked settings
2: Substance use
3: Criminal and delinquent activities
4: Homework completion and school attendance
5: Pregnancy rates</t>
  </si>
  <si>
    <t>Alcohol
Crime/delinquency
Drugs
Education
Tobacco</t>
  </si>
  <si>
    <t xml:space="preserve">There are 3 programs, each aimed at different ages: MTFC -A (adolescents aged 12-17); MTFC-C (middle childhood, ages 7 - 11); MTFC-P (pre-school aged children, ages 3-6). </t>
  </si>
  <si>
    <r>
      <rPr>
        <sz val="10"/>
        <rFont val="Calibri"/>
        <family val="2"/>
        <scheme val="minor"/>
      </rPr>
      <t>Nurse-Family Partnership</t>
    </r>
  </si>
  <si>
    <t>Nurse-Family Partnership (NFP) is a prenatal and infancy nurse home visitation program that aims to improve the health, well-being, and self-sufficiency of low-income, first-time parents and their children.</t>
  </si>
  <si>
    <t>http://www.nrepp.samhsa.gov/ViewIntervention.aspx?id=88</t>
  </si>
  <si>
    <t>http://www.nursefamilypartnership.org/</t>
  </si>
  <si>
    <t>http://www.nursefamilypartnership.org/Proven-Results/Published-research</t>
  </si>
  <si>
    <t>1: Maternal prenatal health
2: Childhood injuries and maltreatment
3: Number of subsequent pregnancies and birth intervals
4: Maternal self-sufficiency
5: School readiness</t>
  </si>
  <si>
    <t>Education
Employment
Tobacco
Trauma/injuries
Violence</t>
  </si>
  <si>
    <t>Triple P System</t>
  </si>
  <si>
    <t>The Triple P--Positive Parenting Program is a multilevel system or suite of parenting and family support strategies for families with children from birth to age 12, with extensions to families with teenagers ages 13 to 16.</t>
  </si>
  <si>
    <t>The Triple P--Positive Parenting Program is a multilevel system or suite of parenting and family support strategies for families with children from birth to age 12, with extensions to families with teenagers ages 13 to 16. Developed for use with families from many cultural groups, Triple P is designed to prevent social, emotional, behavioral, and developmental problems in children by enhancing their parents' knowledge, skills, and confidence. The program, which also can be used for early intervention and treatment, is founded on social learning theory and draws on cognitive, developmental, and public health theories. Triple P has five intervention levels of increasing intensity to meet each family's specific needs. Each level includes and builds upon strategies used at previous levels:
Level 1 (Universal Triple P) is a media-based information strategy designed to increase community awareness of parenting resources, encourage parents to participate in programs, and communicate solutions to common behavioral and developmental concerns.
Level 2 (Selected Triple P) provides specific advice on how to solve common child developmental issues (e.g., toilet training) and minor child behavior problems (e.g., bedtime problems). Included are parenting tip sheets and videotapes that demonstrate specific parenting strategies. Level 2 is delivered mainly through one or two brief face-to-face 20-minute consultations.
Level 3 (Primary Care Triple P) targets children with mild to moderate behavior difficulties (e.g., tantrums, fighting with siblings) and includes active skills training that combines advice with rehearsal and self-evaluation to teach parents how to manage these behaviors. Level 3 is delivered through brief and flexible consultation, typically in the form of four 20-minute sessions.
Level 4 (Standard Triple P and Group Triple P), an intensive strategy for parents of children with more severe behavior difficulties (e.g., aggressive or oppositional behavior), is designed to teach positive parenting skills and their application to a range of target behaviors, settings, and children. Level 4 is delivered in 10 individual or 8 group sessions totaling about 10 hours.
Level 5 (Enhanced Triple P) is an enhanced behavioral family strategy for families in which parenting difficulties are complicated by other sources of family distress (e.g., relationship conflict, parental depression or high levels of stress). Program modules include practice sessions to enhance parenting skills, mood management strategies, stress coping skills, and partner support skills. Enhanced Triple P extends Standard Triple P by adding three to five sessions tailored to the needs of the family.
Variations of some Triple P levels are available for parents of young children with developmental disabilities (Stepping Stones Triple P) and for parents who have abused (Pathways Triple P).</t>
  </si>
  <si>
    <t>https://www.crimesolutions.gov/ProgramDetails.aspx?ID=80</t>
  </si>
  <si>
    <t>http://www.triplep.net/glo-en/home</t>
  </si>
  <si>
    <t>http://www.pfsc.uq.edu.au/research/evidence/</t>
  </si>
  <si>
    <t>1: Negative and disruptive child behaviors
2: Negative parenting practices as a risk factor for later child behavior problems
3: Positive parenting practices as a protective factor for later child behavior problems</t>
  </si>
  <si>
    <t>Social functioning</t>
  </si>
  <si>
    <t>All Triple P parenting resource materials for the birth to age 12 programming are available in English and Spanish. Triple P materials have been translated into several other languages, such as Chinese, Farsi, German, and Japanese.</t>
  </si>
  <si>
    <r>
      <rPr>
        <sz val="10"/>
        <rFont val="Calibri"/>
        <family val="2"/>
        <scheme val="minor"/>
      </rPr>
      <t>Athletes Training and Learning to Avoid Steroids (ATLAS)</t>
    </r>
  </si>
  <si>
    <t>Athletes Training and Learning To Avoid Steroids (ATLAS) is a school-based drug prevention program. ATLAS was designed for male high school athletes to deter drug use and promote healthy nutrition and exercise as alternatives to drugs.</t>
  </si>
  <si>
    <t>Athletes Training and Learning To Avoid Steroids (ATLAS) is a school-based drug prevention program. ATLAS was designed for male high school athletes to deter drug use and promote healthy nutrition and exercise as alternatives to drugs. The curriculum consists of 10 45-minute interactive classroom sessions and 3 exercise training sessions facilitated by peer educators, coaches, and strength trainers. Program content includes (1) discussion of sports nutrition; (2) exercise alternatives to anabolic steroids and sports supplements; and (3) the effects of substance abuse in sports, drug refusal role-playing, and the creation of health promotion messages.</t>
  </si>
  <si>
    <t>http://www.nrepp.samhsa.gov/ViewIntervention.aspx?id=77</t>
  </si>
  <si>
    <t>http://www.ohsu.edu/xd/education/schools/school-of-medicine/departments/clinical-departments/medicine/divisions/hpsm/research/atlas-and-athena-pricing.cfm</t>
  </si>
  <si>
    <t>http://www.ohsu.edu/xd/education/schools/school-of-medicine/departments/clinical-departments/medicine/divisions/hpsm/research/upload/Coach-Manual-ATLAS.pdf</t>
  </si>
  <si>
    <t>http://www.ohsu.edu/xd/education/schools/school-of-medicine/departments/clinical-departments/medicine/divisions/hpsm/research/atlas-research-findings.cfm</t>
  </si>
  <si>
    <t>1: Intent to use anabolic steroids
2: Anabolic steroid use
3: Alcohol and other illicit drug use</t>
  </si>
  <si>
    <t>Alcohol
Drugs</t>
  </si>
  <si>
    <t xml:space="preserve">Intended for male athletes. Developed by Oregon Health &amp; Science University and may have similarities with ATHENA, program they developed for female athletes (#27). </t>
  </si>
  <si>
    <r>
      <rPr>
        <sz val="10"/>
        <rFont val="Calibri"/>
        <family val="2"/>
        <scheme val="minor"/>
      </rPr>
      <t>Big Brothers Big Sisters of America (Community-Based Mentoring)</t>
    </r>
  </si>
  <si>
    <t>The Big Brothers Big Sisters Mentoring Program is designed to help participating youth ages 6-18 ("Littles") reach their potential through supported matches with adult volunteer mentors ages 18 and older ("Bigs").</t>
  </si>
  <si>
    <t>The Big Brothers Big Sisters Mentoring Program is designed to help participating youth ages 6-18 ("Littles") reach their potential through supported matches with adult volunteer mentors ages 18 and older ("Bigs"). The program focuses on positive youth development, not specific problems, and the Big acts as a role model and provides guidance to the Little through a relationship that is based on trust and caring. The Big and Little agree to meet two to four times per month for at least a year, with get-togethers usually lasting 3 or 4 hours and consisting of mutually enjoyable activities.
Volunteers applying to be a Big are screened by local Big Brothers Big Sisters of America (BBBSA) agencies for potential safety risks, ability to commit the necessary time, and capability of forming positive relationships with youth. Approved volunteers undergo training, which includes presentations on the developmental stages of youth, communication and limit-setting skills, tips for building relationships, and recommendations on the best way to interact with their matched Little, whose racial, ethnic, or socioeconomic background may differ from that of the Big.
In matching Bigs and Littles, BBBSA agencies often consider practical factors, such as gender, geographic proximity, and availability, as well as the match preferences of volunteers, youth, and parents. Volunteers indicate the type of youth they would like to be matched with, noting age, race, and the types of activities they expect to engage in with the youth. Youth and their parents state their preference for volunteers, noting such factors as age, race, and religion, and youth also provide their activity preferences. Matching policies may vary across local BBBSA agencies, but in all cases, the parent must approve the match.
BBBSA staff and national operating standards guide implementation staff in screening, orienting, and training volunteers and youth and in creating and supervising the matches. The mentoring program emphasizes supervision to facilitate effective matches. For example, national requirements specify that organizations implementing the program must contact the parent, youth, and volunteer within 2 weeks of the match; maintain monthly telephone contact with the volunteer during the first year of the match; and maintain monthly contact with the parent and/or youth. In addition, implementers must contact the youth directly at least four times during the first year of the match; after the first year, contact with the participants can be reduced to once per quarter. Staff from local BBBSA agencies also support the match by providing guidance if problems arise in the Big-Little relationship.
The study reviewed for this summary was conducted with eight urban BBBSA agencies and included youth ages 10-16.</t>
  </si>
  <si>
    <t>http://www.nrepp.samhsa.gov/ViewIntervention.aspx?id=227</t>
  </si>
  <si>
    <t>http://www.bbbs.org/site/c.9iILI3NGKhK6F/b.5961035/k.A153/Big_impact8212proven_results.htm</t>
  </si>
  <si>
    <t>1: Initiation of drug use
2: Aggressive behavior
3: School competence and achievement
4: Family relationships</t>
  </si>
  <si>
    <t>Drugs
Education
Social functioning
Violence</t>
  </si>
  <si>
    <t xml:space="preserve">Parent Orientation Guide only translated into Spanish. </t>
  </si>
  <si>
    <r>
      <rPr>
        <sz val="10"/>
        <rFont val="Calibri"/>
        <family val="2"/>
        <scheme val="minor"/>
      </rPr>
      <t>Brief Alcohol Screening and
Intervention for College
Students (BASICS)</t>
    </r>
  </si>
  <si>
    <t>Brief Alcohol Screening and Intervention for College Students (BASICS) is a prevention program for college students who drink alcohol heavily and have experienced or are at risk for alcohol-related problems.</t>
  </si>
  <si>
    <t>Brief Alcohol Screening and Intervention for College Students (BASICS) is a prevention program for college students who drink alcohol heavily and have experienced or are at risk for alcohol-related problems. Following a harm reduction approach, BASICS aims to motivate students to reduce alcohol use in order to decrease the negative consequences of drinking. It is delivered over the course of two 1-hour interviews with a brief online assessment survey taken by the student after the first session. The first interview gathers information about the student's recent alcohol consumption patterns, personal beliefs about alcohol, and drinking history, while providing instructions for self-monitoring any drinking between sessions and preparing the student for the online assessment survey. Information from the online assessment survey is used to develop a customized feedback profile for use in the second interview, which compares personal alcohol use with alcohol use norms, reviews individualized negative consequences and risk factors, clarifies perceived risks and benefits of drinking, and provides options to assist in making changes to decrease or abstain from alcohol use. Based on principles of motivational interviewing, BASICS is delivered in an empathetic, nonconfrontational, and nonjudgmental manner and is aimed at revealing the discrepancy between the student's risky drinking behavior and his or her goals and values. The intervention is delivered by trained personnel proficient in motivational interviewing and may be tailored for use with young adults in settings other than colleges.</t>
  </si>
  <si>
    <t>http://www.nrepp.samhsa.gov/ViewIntervention.aspx?id=124</t>
  </si>
  <si>
    <t>http://depts.washington.edu/abrc/basics.htm</t>
  </si>
  <si>
    <t>1: Frequency of alcohol use
2: Quantity of alcohol use
3: Negative consequences of alcohol use</t>
  </si>
  <si>
    <t>Alcohol
Social functioning</t>
  </si>
  <si>
    <t>From NREPP: "Although BASICS was developed to reduce drinking among college students, it has been adapted and used in other settings, for other populations, and for other behaviors. For example, the intervention has been used to reduce alcohol use in homeless youth and adults, high school students, and employees; cannabis use and eating disorders in adolescents and college students; depression in college students; high-risk sexual behaviors among men having sex with men; and domestic violence perpetrated by men."</t>
  </si>
  <si>
    <r>
      <rPr>
        <sz val="10"/>
        <rFont val="Calibri"/>
        <family val="2"/>
        <scheme val="minor"/>
      </rPr>
      <t>Cognitive-Behavioral Intervention for Trauma in Schools (CBITS)</t>
    </r>
  </si>
  <si>
    <t>The Cognitive Behavioral Intervention for Trauma in Schools (CBITS) program is a school-based group and individual intervention designed to reduce symptoms of posttraumatic stress disorder (PTSD), depression, and behavioral problems; improve peer and parent support; and enhance coping skills among students exposed to traumatic life events, such as community and school violence, physical abuse, domestic violence, accidents, and natural disasters.</t>
  </si>
  <si>
    <t>The Cognitive Behavioral Intervention for Trauma in Schools (CBITS) program is a school-based group and individual intervention designed to reduce symptoms of posttraumatic stress disorder (PTSD), depression, and behavioral problems; improve peer and parent support; and enhance coping skills among students exposed to traumatic life events, such as community and school violence, physical abuse, domestic violence, accidents, and natural disasters. CBITS has been tested primarily with children in grades 3 through 8, as in the three studies reviewed in this summary. It also has been implemented with high school students. Students who have participated in CBITS evaluations have been individually screened for trauma and/or were exposed to a catastrophic weather event such as Hurricane Katrina.
CBITS relies on cognitive and behavioral theories of adjustment to traumatic events and uses cognitive-behavioral techniques such as psychoeducation, relaxation, social problem solving, cognitive restructuring, imaginal exposure, exposure to trauma reminders, and development of a trauma narrative. The program includes 10 group sessions and 1-3 individual sessions for students, 2 parent psychoeducational sessions, and a teacher educational session. It is designed for delivery in the school setting by mental health professionals working in close collaboration with school personnel.</t>
  </si>
  <si>
    <t>http://www.nrepp.samhsa.gov/ViewIntervention.aspx?id=153</t>
  </si>
  <si>
    <t>http://cbitsprogram.org/</t>
  </si>
  <si>
    <t>1: PTSD symptoms
2: Depression symptoms
3: Psychosocial dysfunction</t>
  </si>
  <si>
    <t>Mental health
Social functioning</t>
  </si>
  <si>
    <t xml:space="preserve">From NREPP: "CBITS has been adapted for use with traumatized Latino immigrant children, and worksheets and parent handouts have been translated into Spanish. The program also has been adapted for use in American Indian reservation schools to reflect the traditional culture and wellness practices of the participating tribes. In addition, program worksheets have been adapted for use among low-literacy populations and youth in foster care." Also adapted for delivery by nonclinicians, including teachers and guidance counselors. </t>
  </si>
  <si>
    <r>
      <rPr>
        <sz val="10"/>
        <rFont val="Calibri"/>
        <family val="2"/>
        <scheme val="minor"/>
      </rPr>
      <t>Familias Unidas</t>
    </r>
  </si>
  <si>
    <t>The Familias Unidas Preventive Intervention is a family-based program for Hispanic families with children ages 12-17. It is designed to prevent conduct disorders; use of illicit drugs, alcohol, and cigarettes; and risky sexual behaviors by improving family functioning.</t>
  </si>
  <si>
    <t>The Familias Unidas Preventive Intervention is a family-based program for Hispanic families with children ages 12-17. It is designed to prevent conduct disorders; use of illicit drugs, alcohol, and cigarettes; and risky sexual behaviors by improving family functioning. The Familias Unidas Preventive Intervention is guided by ecodevelopmental theory, which proposes that adolescent behavior is affected by a multiplicity of risk and protective processes operating at different levels (i.e., within family, within peer network, and beyond), often with compounding effects. The program is also influenced by culturally specific models developed for Hispanic populations in the United States.
The intervention is delivered primarily through multiparent groups, which aim to develop effective parenting skills, and family visits, during which parents are encouraged to apply those skills while interacting with their adolescent. The multiparent groups, led by a trained facilitator, meet in weekly 2-hour sessions for the duration of the intervention. Each group has 10 to 12 parents, with at least 1 parent from each participating family. Sessions include problem posing and participatory exercises. Group discussions aim to increase parents' understanding of their role in protecting their adolescent from harm and to facilitate parental investment.
The intervention proceeds in three stages:
Stage 1: The facilitator aims to engage parents in the intervention and create cohesion among the parents in the group.
Stage 2: The facilitator introduces three primary adolescent "worlds" (i.e., family, peers, school), elicits parents' specific concerns within each world (e.g., disobedience within the family, unsupervised association with peers, problems at school), and assures parents that the intervention will be tailored to address these concerns.
Stage 3: The facilitator fosters the parenting skills necessary to decrease adolescent problem behavior and increase adolescent school bonding and academic achievement. In this third stage, group sessions are interspersed with home visits, during which facilitators supervise parent-adolescent discussions to encourage bonding within the family and help parents implement the skills related to each of the three worlds (e.g., discussing behavior management, peer supervision issues, and homework). Each family receives up to eight home visits
The Familias Unidas Preventive Intervention also involves meetings of parents with school personnel, including the school counselor and teachers, to connect parents to their adolescent's school world. Family activities involving the parents, the adolescent, and his or her peers and their parents allow parents to connect to their adolescent's peer network and practice monitoring skills.
The duration of the intervention ranges from 3 to 5 months depending on the target population. Facilitators must be Spanish speaking and bicultural, with a minimum of a bachelor's degree in psychology and 3 years of clinical experience, or a master's degree and 1 year of clinical experience.</t>
  </si>
  <si>
    <t>http://www.nrepp.samhsa.gov/ViewIntervention.aspx?id=85</t>
  </si>
  <si>
    <t>http://publichealth.med.miami.edu/graduate/research/research-centers/familias-unidas</t>
  </si>
  <si>
    <t>1: Behavior problems
2: Family functioning
3: Substance use
4: Risky sexual behaviors
5: Externalizing disorders</t>
  </si>
  <si>
    <t>Alcohol
Drugs
Family/relationships
Social functioning
Tobacco
Violence</t>
  </si>
  <si>
    <r>
      <rPr>
        <sz val="10"/>
        <rFont val="Calibri"/>
        <family val="2"/>
        <scheme val="minor"/>
      </rPr>
      <t>Good Behavior Game</t>
    </r>
  </si>
  <si>
    <t>Good Behavior Game (GBG) is a classroom-based behavior management strategy for elementary school that teachers use along with a school's standard instructional curricula. GBG uses a classroom-wide game format with teams and rewards to socialize children to the role of student and reduce aggressive, disruptive classroom behavior, which is a risk factor for adolescent and adult illicit drug abuse, alcohol abuse, cigarette smoking, antisocial personality disorder (ASPD), and violent and criminal behavior.</t>
  </si>
  <si>
    <t>Good Behavior Game (GBG) is a classroom-based behavior management strategy for elementary school that teachers use along with a school's standard instructional curricula. GBG uses a classroom-wide game format with teams and rewards to socialize children to the role of student and reduce aggressive, disruptive classroom behavior, which is a risk factor for adolescent and adult illicit drug abuse, alcohol abuse, cigarette smoking, antisocial personality disorder (ASPD), and violent and criminal behavior. GBG is structured around four core elements: classroom rules, team membership, self- and team-behavior monitoring, and positive reinforcement of individual team members and the team as a whole.
In each 1st-grade classroom, the teacher assigns all children to one of three teams with an equal number of girls and boys; aggressive, disruptive children; and shy, socially isolated children. The assignments are made on the basis of an initial 10-week observation period at the start of the school year. Basic classroom rules of student behavior are posted, and the whole team is rewarded if team members commit a total of four or fewer infractions of the classroom rules during game periods. For the first 3 weeks, GBG is played three times a week for 10 minutes each time during periods of the day when the classroom environment is less structured and the students are working independently of the teacher. Game periods are increased in length and frequency at regular intervals; by mid-year the game is played every day. Initially, the teacher announces the start of a game period and gives rewards at the conclusion of the game. Later, the teacher initiates game periods without announcement and defers rewards until the end of the school day or week. Over time, GBG is played at different times of the day and during different classroom tasks, so the game evolves from being highly predictable in timing and occurrence with immediate reinforcement to being unpredictable with delayed reinforcement. The children continue to participate in GBG through 2nd grade, where they are assigned to new classrooms and new teams. Training is required for the teachers who implement the intervention as well as for their coaches, who work with, support, and supervise them.
Schools that implement the program may choose to extend GBG beyond 2nd grade. In the study reviewed for this summary, children received GBG over 2 years, in 1st and 2nd grade, and their class assignments in 1st grade remained the same in 2nd grade.</t>
  </si>
  <si>
    <t>http://www.nrepp.samhsa.gov/ViewIntervention.aspx?id=201</t>
  </si>
  <si>
    <t>http://www.air.org/focus-area/education/?id=127</t>
  </si>
  <si>
    <t>1: Drug abuse/dependence disorders
2: Alcohol abuse/dependence disorders
3: Regular cigarette smoking
4: Antisocial personality disorder
5: Violent and criminal behavior</t>
  </si>
  <si>
    <t>Alcohol
Drugs
Mental health
Tobacco
Violence</t>
  </si>
  <si>
    <r>
      <rPr>
        <sz val="10"/>
        <rFont val="Calibri"/>
        <family val="2"/>
        <scheme val="minor"/>
      </rPr>
      <t>HighScope Preschool</t>
    </r>
  </si>
  <si>
    <t>The HighScope Curriculum is an early childhood education program for children ages birth to 5 years. Designed for children with or without special needs and from diverse socioeconomic backgrounds and ethnicities, the program aims to enhance children's cognitive, socioemotional, and physical development, imparting skills that will help children succeed in school and be more productive and responsible throughout their lives.</t>
  </si>
  <si>
    <t>The HighScope Curriculum is an early childhood education program for children ages birth to 5 years. Designed for children with or without special needs and from diverse socioeconomic backgrounds and ethnicities, the program aims to enhance children's cognitive, socioemotional, and physical development, imparting skills that will help children succeed in school and be more productive and responsible throughout their lives. The curriculum is based on the view that children are active learners who learn from what they do as well as what they hear and see. It offers a balance of activities planned by children (e.g., playing with toys, games) and those planned by adults (e.g., group time, field trips, special events). The classroom is arranged into various areas, such as house, art, block, and book areas, allowing children to independently find, use, and return the materials they need to carry out their chosen activities. In their daily routine, children plan what they will do, carry out their plans, and review their activities with adults and other children. They engage in individual and social play and in small-group and whole-group activities, thereby developing initiative, a sense of responsibility, social cooperation, and individual competence. The curriculum has a version for infants and toddlers (birth to 3 years) and a version for preschool children (3 to 5 years). Studies of the preschool curriculum were reviewed for this summary. Children participate in the preschool program for 1 to 3 years, with each year's teaching practices and curriculum content being developmentally and age appropriate.</t>
  </si>
  <si>
    <t>http://www.nrepp.samhsa.gov/ViewIntervention.aspx?id=18</t>
  </si>
  <si>
    <t>http://www.highscope.org</t>
  </si>
  <si>
    <t>http://www.highscope.org/Content.asp?ContentId=223</t>
  </si>
  <si>
    <t>1: Intellectual performance
2: Vocabulary
3: Educational achievement
4: Employment rate and earnings
5: Criminal arrests
6: Socioemotional development</t>
  </si>
  <si>
    <t>Crime/delinquency
Education
Employment
Mental health
Quality of life
Social functioning</t>
  </si>
  <si>
    <t>From NREPP: "Some program documents, including the curriculum guide and child observation tool, have been translated into Arabic, Chinese, Dutch, Finnish, French, Korean, Norwegian, Portuguese, Spanish, and Turkish."</t>
  </si>
  <si>
    <t>Incredible Years</t>
  </si>
  <si>
    <t>Incredible Years is a set of three interlocking, comprehensive, and developmentally based training programs for children and their parents and teachers. These programs are guided by developmental theory on the role of multiple interacting risk and protective factors in the development of conduct problems.</t>
  </si>
  <si>
    <t>Incredible Years is a set of three interlocking, comprehensive, and developmentally based training programs for children and their parents and teachers. These programs are guided by developmental theory on the role of multiple interacting risk and protective factors in the development of conduct problems. The three programs are designed to work jointly to promote emotional and social competence and to prevent, reduce, and treat behavioral and emotional problems in young children, as follows:
The Incredible Years child program. The Dinosaur School child training prevention program consists of more than 60 classroom lesson plans (approximately 45 minutes each) for three age levels, beginning in preschool through second grade (3-8 years). Lesson plans are delivered by the teacher at least twice weekly over consecutive years. The small group treatment program consists of 18-22 weekly sessions (2 hours each) offered in conjunction with the training programs for parents of preschoolers or school-age children. The child program aims to strengthen children's social and emotional competencies, such as understanding and communicating feelings, using effective problem-solving strategies, managing anger, practicing friendship and conversational skills, and behaving appropriately in the classroom.
The Incredible Years parent programs. Three training programs are available for parents of babies and toddlers (up to 30 months), preschoolers (3-5 years), and school-age children (6-12 years). The lengths of the parent programs vary from 12 to 20 weekly group sessions (2-3 hours each). The programs focus on strengthening parent-child interactions and relationships, reducing harsh discipline, and fostering parents' ability to promote children's social, emotional, and language development. In the programs for parents of preschoolers and school-age children, participants also learn how to promote school readiness skills; in addition, these parents are encouraged to partner with teachers and become involved in their children's school experiences to promote children's academic, social skills, and emotional self-regulation and to reduce conduct problems. Each program includes protocols for use as a prevention program or as a treatment program for children with conduct problems and attention-deficit/hyperactivity disorder.
The Incredible Years teacher program. The teacher training program is delivered to early childhood and elementary school teachers of young children (3-8 years) and consists of 42 hours (6 days) of monthly workshops delivered by a trained facilitator. The program focuses on strengthening teachers' classroom management strategies; promoting children's prosocial behavior, emotional self-regulation, and school readiness; and reducing children's classroom aggression and noncooperation with peers and teachers. The training also helps teachers collaborate with parents to support parents' school involvement and promote consistency between home and school.
In each program, trained facilitators use videotaped vignettes to structure the content and stimulate group discussions, problem solving, and practices related to participants' goals.</t>
  </si>
  <si>
    <t>http://www.nrepp.samhsa.gov/ViewIntervention.aspx?id=311</t>
  </si>
  <si>
    <t>http://incredibleyears.com/</t>
  </si>
  <si>
    <t>http://incredibleyears.com/books/iy-training-series-book/</t>
  </si>
  <si>
    <t>http://incredibleyears.com/research-library/</t>
  </si>
  <si>
    <t>Review Date: July 2012 
1: Parenting skills
2: Child externalizing problems
3: Child emotional literacy, self-regulation, and social competence
4: Teacher classroom management skills
5: Parents' involvement with the school and teachers
Review Date: August 2007 
1: Positive and nurturing parenting
2: Harsh, coercive, and negative parenting
3: Child behavior problems
4: Child positive behaviors, social competence, and school readiness skills
5: Parent bonding and involvement with teacher and school
6: Teacher classroom management skills</t>
  </si>
  <si>
    <t>Education
Family/relationships
Mental health
Social functioning
Violence</t>
  </si>
  <si>
    <t>Appears to address both prevention and treatment. From NREPP: "Incredible Years program materials (e.g., manuals, DVDs, parent books) have been translated into Chinese, Danish, Dutch, French, Norwegian, Portuguese, Russian, Spanish, and Swedish."</t>
  </si>
  <si>
    <r>
      <rPr>
        <sz val="10"/>
        <rFont val="Calibri"/>
        <family val="2"/>
        <scheme val="minor"/>
      </rPr>
      <t>Multisystemic Therapy (MST)</t>
    </r>
  </si>
  <si>
    <t>Multisystemic Therapy (MST) for Juvenile Offenders addresses the multidimensional nature of behavior problems in troubled youth. Treatment focuses on those factors in each youth's social network that are contributing to his or her antisocial behavior.</t>
  </si>
  <si>
    <t>Multisystemic Therapy (MST) for Juvenile Offenders addresses the multidimensional nature of behavior problems in troubled youth. Treatment focuses on those factors in each youth's social network that are contributing to his or her antisocial behavior. The primary goals of MST programs are to decrease rates of antisocial behavior and other clinical problems, improve functioning (e.g., family relations, school performance), and achieve these outcomes at a cost savings by reducing the use of out-of-home placements such as incarceration, residential treatment, and hospitalization. The ultimate goal of MST is to empower families to build a healthier environment through the mobilization of existing child, family, and community resources. MST is delivered in the natural environment (in the home, school, or community). The typical duration of home-based MST services is approximately 4 months, with multiple therapist-family contacts occurring weekly. MST addresses risk factors in an individualized, comprehensive, and integrated fashion, allowing families to enhance protective factors. Specific treatment techniques used to facilitate these gains are based on empirically supported therapies, including behavioral, cognitive behavioral, and pragmatic family therapies.</t>
  </si>
  <si>
    <t>http://www.nrepp.samhsa.gov/ViewIntervention.aspx?id=254</t>
  </si>
  <si>
    <t>http://www.mstservices.com/</t>
  </si>
  <si>
    <t>http://www.mstservices.com/outcomestudies.pdf</t>
  </si>
  <si>
    <t>Review Date: April 2012 
1: Monetary benefit-to-cost advantage
Review Date: March 2007 
1: Posttreatment arrest rates
2: Long-term arrest rates
3: Long-term incarceration rates
4: Self-reported criminal activity
5: Alcohol and drug use
6: Perceived family functioning-cohesion
7: Peer aggression</t>
  </si>
  <si>
    <t>Alcohol
Cost
Crime/delinquency
Drugs
Family/relationships
Social functioning
Violence</t>
  </si>
  <si>
    <t>Training materials have been translated into Danish, Dutch, Norwegian, and Swedish.</t>
  </si>
  <si>
    <r>
      <rPr>
        <sz val="10"/>
        <rFont val="Calibri"/>
        <family val="2"/>
        <scheme val="minor"/>
      </rPr>
      <t>Positive Action</t>
    </r>
  </si>
  <si>
    <t>Positive Action is an integrated and comprehensive program that is designed to improve academic achievement; school attendance; and problem behaviors such as substance use, violence, suspensions, disruptive behaviors, dropping out, and sexual behavior.</t>
  </si>
  <si>
    <t>http://www.nrepp.samhsa.gov/ViewIntervention.aspx?id=78</t>
  </si>
  <si>
    <t>http://www.positiveaction.net</t>
  </si>
  <si>
    <t>https://www.positiveaction.net/research-articles</t>
  </si>
  <si>
    <t>1: Academic achievement
2: Problem behaviors (violence, substance use, disciplinary referrals, and suspensions)
3: School absenteeism
4: Family functioning</t>
  </si>
  <si>
    <t>Alcohol
Crime/delinquency
Drugs
Education
Family/relationships
Social functioning
Tobacco
Violence</t>
  </si>
  <si>
    <r>
      <rPr>
        <sz val="10"/>
        <rFont val="Calibri"/>
        <family val="2"/>
        <scheme val="minor"/>
      </rPr>
      <t>Project Northland</t>
    </r>
  </si>
  <si>
    <t>Project Northland is a multilevel intervention involving students, peers, parents, and community in programs designed to delay the age at which adolescents begin drinking, reduce alcohol use among those already drinking, and limit the number of alcohol-related problems among young drinkers.</t>
  </si>
  <si>
    <t>Project Northland is a multilevel intervention involving students, peers, parents, and community in programs designed to delay the age at which adolescents begin drinking, reduce alcohol use among those already drinking, and limit the number of alcohol-related problems among young drinkers. Administered to adolescents in grades 6-8 on a weekly basis, the program has a specific theme within each grade level that is incorporated into the parent, peer, and community components. The 6th-grade home-based program targets communication about adolescent alcohol use utilizing student-parent homework assignments, in-class group discussions, and a communitywide task force. The 7th-grade peer- and teacher-led curriculum focuses on resistance skills and normative expectations regarding teen alcohol use, and is implemented through discussions, games, problem-solving tasks, and role-plays. During the first half of the 8th-grade Powerlines peer-led program, students learn about community dynamics related to alcohol use prevention through small group and classroom interactive activities. During the second half, they work on community-based projects and hold a mock town meeting to make community policy recommendations to prevent teen alcohol use.</t>
  </si>
  <si>
    <t>http://www.nrepp.samhsa.gov/ViewIntervention.aspx?id=25</t>
  </si>
  <si>
    <t>http://www.hazelden.org/web/public/projectnorthland.page</t>
  </si>
  <si>
    <t>1: Tendency to use alcohol
2: Past-week alcohol use
3: Past-month alcohol use
4: Peer influence to use alcohol
5: Reasons not to use alcohol
6: Parent-child communication about alcohol</t>
  </si>
  <si>
    <t>Alcohol
Family/relationships</t>
  </si>
  <si>
    <t>From NREPP: "The 6th-grade program, Slick Tracy, has been adapted for use with a diverse population and has been translated into Chinese, Polish, Russian, and Spanish. Implementation sites for Slick Tracy have included the Chicago Public School district and Moscow, Russia. Project Northland also has been adapted and translated into Croatian for implementation in 12 schools in Croatia."</t>
  </si>
  <si>
    <r>
      <rPr>
        <sz val="10"/>
        <rFont val="Calibri"/>
        <family val="2"/>
        <scheme val="minor"/>
      </rPr>
      <t>Project Toward No Drug
Abuse (Project TND)</t>
    </r>
  </si>
  <si>
    <t>http://www.nrepp.samhsa.gov/ViewIntervention.aspx?id=21</t>
  </si>
  <si>
    <t>http://tnd.usc.edu</t>
  </si>
  <si>
    <t>http://tnd.usc.edu/evaluate.php</t>
  </si>
  <si>
    <t>1: Alcohol and tobacco use
2: Marijuana and "hard drug" use
3: Risk of victimization
4: Frequency of weapons-carrying</t>
  </si>
  <si>
    <t>From NREPP: "Project TND was initially developed for high-risk students attending alternative or continuation high schools. It has been adapted for students attending traditional high schools."</t>
  </si>
  <si>
    <r>
      <rPr>
        <sz val="10"/>
        <rFont val="Calibri"/>
        <family val="2"/>
        <scheme val="minor"/>
      </rPr>
      <t>Promoting Alternative
Thinking Strategies (PATHS)</t>
    </r>
  </si>
  <si>
    <t>http://www.nrepp.samhsa.gov/ViewIntervention.aspx?id=20</t>
  </si>
  <si>
    <t>http://www.channing-bete.com/prevention-programs/paths/paths.html</t>
  </si>
  <si>
    <t>http://www.prevention.psu.edu/projects/PATHSPublications.html</t>
  </si>
  <si>
    <t>1: Emotional knowledge
2: Internalizing behaviors
3: Externalizing behaviors
4: Depression
5: Neurocognitive capacity
6: Learning environment
7: Social-emotional competence</t>
  </si>
  <si>
    <t>Education
Family/relationships
Mental health
Social functioning</t>
  </si>
  <si>
    <t>Safe Dates is a program designed to stop or prevent the initiation of emotional, physical, and sexual abuse on dates or between individuals involved in a dating relationship. Intended for male and female 8th- and 9th-grade students, the goals of the program include: (1) changing adolescent dating violence and gender-role norms, (2) improving peer help-giving and dating conflict-resolution skills, (3) promoting victim and perpetrator beliefs in the need for help and seeking help through the community resources that provide it, and (4) decreasing dating abuse victimization and perpetration.</t>
  </si>
  <si>
    <t>Safe Dates is a program designed to stop or prevent the initiation of emotional, physical, and sexual abuse on dates or between individuals involved in a dating relationship. Intended for male and female 8th- and 9th-grade students, the goals of the program include: (1) changing adolescent dating violence and gender-role norms, (2) improving peer help-giving and dating conflict-resolution skills, (3) promoting victim and perpetrator beliefs in the need for help and seeking help through the community resources that provide it, and (4) decreasing dating abuse victimization and perpetration. Safe Dates consists of five components: a nine-session curriculum, a play script, a poster contest, parent materials, and a teacher training outline. In some studies, the program incorporated a booster session.</t>
  </si>
  <si>
    <t>http://www.nrepp.samhsa.gov/ViewIntervention.aspx?id=141</t>
  </si>
  <si>
    <t>http://www.hazelden.org/web/public/safedates.page</t>
  </si>
  <si>
    <t>1: Perpetration of psychological abuse
2: Perpetration of sexual abuse
3: Perpetration of violence against a current dating partner
4: Perpetration of moderate physical abuse
5: Perpetration of severe physical abuse
6: Sexual abuse victimization
7: Physical abuse victimization</t>
  </si>
  <si>
    <t>Trauma/injuries
Violence</t>
  </si>
  <si>
    <t xml:space="preserve">Developed by Dr. Vangie Foshee at UNC; currently conducting an adapted intervention delivered over the phone. From NREPP: Has been adapted for youth of Native American, Hispanic, and mixed ethnicity. French translations also available. </t>
  </si>
  <si>
    <t>Steps to Respect: A Bullying Prevention Program</t>
  </si>
  <si>
    <t>Steps to Respect: A Bullying Prevention Program is a schoolwide intervention designed to prevent bullying behavior and counter the personal and social effects of bullying where it occurs by promoting a positive school climate.</t>
  </si>
  <si>
    <t>Steps to Respect: A Bullying Prevention Program is a schoolwide intervention designed to prevent bullying behavior and counter the personal and social effects of bullying where it occurs by promoting a positive school climate. Based on the premise that intervening early in the developmental stages of children most strongly impacts risk and protective factors, the program is designed for use with students in grades 3-6, and collaboration within the entire school community (including administrators, counselors, and teachers) is inherent in the model. Specifically, the program aims to (1) increase school staff's awareness and responsiveness to bullying situations, (2) foster socially responsible beliefs among students, (3) enhance social and emotional skills to counter bullying and to promote healthy relationships, (4) promote actions (e.g., joining groups, resolving conflict) associated with general social competence, and (5) reduce bullying (and related problems) and improve positive bystander behavior. The program has three components:
Schoolwide program guide. This component involves the entire school in the effort to reduce bullying behaviors and to positively modify school climate so that it is more protective. School administrators and staff establish schoolwide bullying policies and procedures (including discipline) that are designed to prevent problems, and staff intervene early when problems develop.
Staff training. Through this component, school staff are trained to recognize bullying and respond effectively to students' reports of bullying behavior. All school staff are provided with a 3-hour overview of program goals and key features of the program content. Teachers, counselors, and administrators receive an additional 1.5-hour training on how to coach students involved in bullying episodes. Third- through sixth-grade teachers, who deliver the classroom curriculum, also receive a 2-hour overview of classroom materials and lesson-specific instructional strategies.
Classroom curriculum. This component consists of 11 skill- and literature-based lessons presented over 12-14 weeks. There are three grade-based levels of curricula: level 1, for third- or fourth-grade students; level 2, for fourth- or fifth-grade students; and level 3, for fifth- or sixth-grade students. Each lesson is approximately 50 minutes long and applies cognitive-behavioral techniques to promote socially responsible norms and foster social and emotional skills. Specific techniques are used to help students identify various forms of bullying; provide students with a rationale and clear guidelines for socially responsible actions and nonaggressive responses to bullying that reduce chances of continued victimization; train students in assertiveness, empathy, and emotion regulation skills; and allow students to practice friendship skills and conflict resolution. Lessons also include techniques to teach students when and how to report bullying to adults.</t>
  </si>
  <si>
    <t>http://nrepp.samhsa.gov/ViewIntervention.aspx?id=336</t>
  </si>
  <si>
    <t>http://www.cfchildren.org/steps-to-respect.aspx</t>
  </si>
  <si>
    <t>http://www.cfchildren.org/steps-to-respect/research.aspx</t>
  </si>
  <si>
    <t>1: Student climate
2: Student social competency
3: Bullying behaviors
4: School bullying-related problems
5: Bystander behavior</t>
  </si>
  <si>
    <t>Environmental change
Social functioning
Violence</t>
  </si>
  <si>
    <t xml:space="preserve">A program of the Committee for Children, along with Second Step. </t>
  </si>
  <si>
    <r>
      <rPr>
        <sz val="10"/>
        <rFont val="Calibri"/>
        <family val="2"/>
        <scheme val="minor"/>
      </rPr>
      <t>Strengthening Families Program for Parents and Youth 10-14</t>
    </r>
  </si>
  <si>
    <t>The Strengthening Families Program: For Parents and Youth 10-14 (SFP 10-14) is a family skills training intervention designed to enhance school success and reduce youth substance use and aggression among 10- to 14-year-olds.</t>
  </si>
  <si>
    <t>The Strengthening Families Program: For Parents and Youth 10-14 (SFP 10-14) is a family skills training intervention designed to enhance school success and reduce youth substance use and aggression among 10- to 14-year-olds. It is theoretically based on several etiological and intervention models including the biopsychosocial vulnerability, resiliency, and family process models. The program includes seven 2-hour sessions and four optional booster sessions in which parents and youth meet separately for instruction during the first hour and together for family activities during the second hour. The sessions provide instruction for parents on understanding the risk factors for substance use, enhancing parent-child bonding, monitoring compliance with parental guidelines and imposing appropriate consequences, managing anger and family conflict, and fostering positive child involvement in family tasks. Children receive instruction on resisting peer influences to use substances. Sessions, which are typically held once a week, can be taught effectively by a wide variety of staff.</t>
  </si>
  <si>
    <t>http://www.nrepp.samhsa.gov/ViewIntervention.aspx?id=63</t>
  </si>
  <si>
    <t>http://www.extension.iastate.edu/sfp</t>
  </si>
  <si>
    <t>1: Substance use
2: School success
3: Aggression
4: Cost effectiveness</t>
  </si>
  <si>
    <t>Alcohol
Cost
Drugs
Education
Tobacco
Violence</t>
  </si>
  <si>
    <t xml:space="preserve">From NREPP: "A supplemental teaching manual has been developed for use with special groups for whom the program's videos may not be appropriate (e.g., ethnic groups who may not relate to the African American, Hispanic, or White actors in the videos, parents who are not able to understand or read English). In addition, a Spanish-language version of SFP 10-14, called Familias Fuertes, has been created by the Pan American Health Organization in collaboration with the developer." Has been adapted for other groups, including: court-referred youth, families in low-income housing projects, churches, Native American groups, Asian (Hmong) families, Hispanic families, families with older teens, families with mental health issues. </t>
  </si>
  <si>
    <r>
      <rPr>
        <sz val="10"/>
        <rFont val="Calibri"/>
        <family val="2"/>
        <scheme val="minor"/>
      </rPr>
      <t>Strong African American
Families (SAAF) Program</t>
    </r>
  </si>
  <si>
    <t>Strong African American Families (SAAF) is a culturally tailored, family-centered intervention for 10- to 14-year-old African American youths and their primary caregivers. The goal of SAAF is to prevent substance use and behavior problems among youth by strengthening positive family interactions, preparing youths for their teen years, and enhancing primary caregivers' efforts to help youths reach positive goals.</t>
  </si>
  <si>
    <t>Strong African American Families (SAAF) is a culturally tailored, family-centered intervention for 10- to 14-year-old African American youths and their primary caregivers. The goal of SAAF is to prevent substance use and behavior problems among youth by strengthening positive family interactions, preparing youths for their teen years, and enhancing primary caregivers' efforts to help youths reach positive goals.
Facilitators administer SAAF through seven 2-hour sessions using separate skill-building curricula for youths and primary caregivers. Sessions can be implemented at any time during the week, including weekends. During the first hour of each session, youths and primary caregivers meet separately with facilitators. Topics addressed in the youth sessions include the importance of following house rules; adaptive ways of responding to racism; the formation of goals for the future and plans to attain them; and skills for resisting early sexual involvement, substance use, and other risk behaviors. The primary caregiver sessions address ways in which the caregivers can monitor their children's behavior; encourage adaptive strategies for their children to respond to racism; and develop adaptive communication skills for discussing sex, substance use, and other risk behaviors. During the second hour of each session, youths and primary caregivers meet as a family with the facilitator and build on what was learned in the separate sessions. In the family sessions, facilitators work with families to build family-based strengths for supporting the youth's goals, enhancing racial pride, and improving communication and support.
SAAF is usually offered at schools and community facilities, and it should be implemented by trained facilitators who have experience working with families and youths. In the study reviewed for this summary, the intervention was provided to 5th-grade students and their primary caregivers.</t>
  </si>
  <si>
    <t>http://www.nrepp.samhsa.gov/ViewIntervention.aspx?id=216</t>
  </si>
  <si>
    <t>http://www.cfr.uga.edu/saaf1#summary</t>
  </si>
  <si>
    <t>http://www.cfr.uga.edu/RAAFHP_Technical_Report.pdf</t>
  </si>
  <si>
    <t>1: Alcohol use
2: Conduct problems</t>
  </si>
  <si>
    <t xml:space="preserve">NC A&amp;T partnered with the University of Georgia to evaluate feasibility of this program. Report published in 2007: http://www.cfr.uga.edu/NCAT_Final_Report_2007.pdf. </t>
  </si>
  <si>
    <r>
      <rPr>
        <sz val="10"/>
        <rFont val="Calibri"/>
        <family val="2"/>
        <scheme val="minor"/>
      </rPr>
      <t>Wyman's Teen Outreach</t>
    </r>
  </si>
  <si>
    <t>Wyman's Teen Outreach Program (TOP) aims to reduce teens' rates of pregnancy, course failure, and academic suspension by enhancing protective factors. TOP is delivered over 9 months (a full school year) to middle and high school students who voluntarily enroll in the program in school or in an after-school or community-based setting.</t>
  </si>
  <si>
    <t>Wyman's Teen Outreach Program (TOP) aims to reduce teens' rates of pregnancy, course failure, and academic suspension by enhancing protective factors. TOP is delivered over 9 months (a full school year) to middle and high school students who voluntarily enroll in the program in school or in an after-school or community-based setting. The program combines supervised volunteer service activities and weekly 1- to 2-hour classroom sessions to empower teens through their help-giving role and to enhance their sense of autonomy while maintaining their sense of relatedness to others in the program. The volunteer service activities selected by the teens vary on the basis of the community needs and resources as well as the capacities and interests of participating students; examples include working as a hospital or nursing home aide, participating in walkathons, and tutoring peers. The teens are supervised and mentored by adult facilitators, and each teen participates in a minimum of 20 hours of community service during the school year.
The classroom sessions are led by trained facilitators (e.g., teachers, guidance personnel) who use the TOP curriculum, Changing Scenes. These sessions include two types of group discussions and experiential activities: those that focus on the teens' service experiences (e.g., developing self-confidence, social skills, assertiveness, and self-discipline) and those that cover a range of issues faced by the students (e.g., managing family relationships, meeting new academic and employment challenges, handling close friendships and romantic relationships). At least one trained facilitator is required for each group of 25 teens or fewer.
In the studies reviewed for this summary, the intervention was provided to students in grades 9-12.</t>
  </si>
  <si>
    <t>http://www.nrepp.samhsa.gov/ViewIntervention.aspx?id=203</t>
  </si>
  <si>
    <t>http://wymancenter.org/replicatetop/</t>
  </si>
  <si>
    <t>http://wymancenter.org/wordpress/wp-content/uploads/2011/08/TOP-Research-Brief-Handout-March-20121.pdf</t>
  </si>
  <si>
    <t>1: Teen pregnancy
2: Academic achievement
3: Academic suspension</t>
  </si>
  <si>
    <r>
      <rPr>
        <sz val="10"/>
        <rFont val="Calibri"/>
        <family val="2"/>
        <scheme val="minor"/>
      </rPr>
      <t>Active Parenting of Teens: Families in Action</t>
    </r>
  </si>
  <si>
    <t>Active Parenting of Teens: Families in Action is a school- and community-based intervention for middle school-aged youth designed to increase protective factors that prevent and reduce alcohol, tobacco, and other drug use; irresponsible sexual behavior; and violence.</t>
  </si>
  <si>
    <t>Active Parenting of Teens: Families in Action is a school- and community-based intervention for middle school-aged youth designed to increase protective factors that prevent and reduce alcohol, tobacco, and other drug use; irresponsible sexual behavior; and violence. Family, school, and peer bonding are important objectives. The program includes a parent and teen component. The parent component uses the curriculum from Active Parenting of Teens. This curriculum is based on Adlerian parenting theory, which advocates mutual respect among family members, parental guidance, and use of an authoritative (or democratic) style of parental leadership that facilitates behavioral correction. A teen component was developed to complement the parent component.
Active Parenting of Teens: Families in Action uses a family systems approach in which families attend sessions and learn skills. Each of the sessions includes time during which parents and youth meet in separate groups and time during which all family members meet together. Modules address parent-child communication, positive behavior management, interpersonal relationships for adolescents, ways for families to have fun together, enhancement of the adolescent's self-esteem, and factors that promote school success. Youth are taught about the negative social and physical effects of substance use, they learn general life skills and social resistance skills, and they are provided opportunities to practice these skills. Parents are taught skills to help reinforce their teen's skills training. During the portion of each session involving the youth and parents together, they participate in a family enrichment activity and receive a homework assignment to complete before the next session.
The program is offered in six weekly 2-hour sessions. Typical groups consist of 5 to 12 families. Sessions use videos, group discussion, and role-plays, plus high-energy activities for the teens. Two leaders are needed, one for the parent portion and one for the teen portion, with one of the two leaders also leading the parents and teens combined.</t>
  </si>
  <si>
    <t>http://www.nrepp.samhsa.gov/ViewIntervention.aspx?id=168</t>
  </si>
  <si>
    <t>http://www.activeparenting.com/FIA</t>
  </si>
  <si>
    <t>http://www.activeparenting.com/FIA_research</t>
  </si>
  <si>
    <t>1: Positive attachment to family, school, and peers
2: Participation in counseling
3: Attitudes toward alcohol use
4: Self-esteem</t>
  </si>
  <si>
    <t>Alcohol
Family/relationships
Mental health</t>
  </si>
  <si>
    <t>From NREPP: Program developed using the Active Parenting of Teens (2nd Edition) curriculum as its basis. Following the evaluation of the Active Parenting of Teens curriculum, the full Active Parenting of Teens: Families in Action curriculum--including the teen component--was published in 2000.....The program has been translated into Arabic, Chinese, Japanese, Korean, Spanish, and Swedish. An audiotape version of the Parent's Guide, as well as activities and group exercises, have been developed for use with parents who have poor reading skills or visual impairment."</t>
  </si>
  <si>
    <r>
      <rPr>
        <sz val="10"/>
        <rFont val="Calibri"/>
        <family val="2"/>
        <scheme val="minor"/>
      </rPr>
      <t>Alcohol Misuse Prevention
Study</t>
    </r>
  </si>
  <si>
    <t>An alcohol misuse prevention curriculum for 10- to 18-year-olds that emphasized resistance training, knowledge of immediate effects of alcohol use, identification of the risks of alcohol misuse, and recognition of social pressures that lead to alcohol misuse.</t>
  </si>
  <si>
    <t>The Alcohol Misuse Prevention Study (AMPS) was an alcohol misuse prevention curriculum for 10- to 18-year-olds. The curriculum emphasized resistance training, knowledge of immediate effects of alcohol use, identification of the risks of alcohol misuse, and recognition of social pressures that lead to alcohol misuse. The goals of the curriculum were to increase students’ alcohol misuse prevention knowledge, improve their alcohol refusal skills, and slow their usually growing rates of alcohol use, alcohol misuse, and driving after drinking.</t>
  </si>
  <si>
    <t>https://www.crimesolutions.gov/ProgramDetails.aspx?ID=304</t>
  </si>
  <si>
    <t>Crime &amp; crime prevention
Drugs &amp; substance abuse</t>
  </si>
  <si>
    <t>http://www.dhs.state.il.us/page.aspx?item=4842</t>
  </si>
  <si>
    <r>
      <rPr>
        <sz val="10"/>
        <rFont val="Calibri"/>
        <family val="2"/>
        <scheme val="minor"/>
      </rPr>
      <t>Al's Pals:  Kids Making
Healthy Choices</t>
    </r>
  </si>
  <si>
    <t>http://www.nrepp.samhsa.gov/ViewIntervention.aspx?id=116</t>
  </si>
  <si>
    <t>http://www.wingspanworks.com/educational_programs/als_pals_index.php</t>
  </si>
  <si>
    <t>http://www.wingspanworks.com/educational_programs/results_recognition.php</t>
  </si>
  <si>
    <t>1: Social competence and prosocial behaviors
2: Antisocial/aggressive behaviors</t>
  </si>
  <si>
    <t>Mental health
Social functioning
Violence</t>
  </si>
  <si>
    <r>
      <rPr>
        <sz val="10"/>
        <rFont val="Calibri"/>
        <family val="2"/>
        <scheme val="minor"/>
      </rPr>
      <t>American Indian (Zuni) Life
Skills Development</t>
    </r>
  </si>
  <si>
    <t>Suicide is the second leading cause of death among American Indians 15 to 24 years old, according to Centers for Disease Control and Prevention data. The estimated rate of completed suicides among American Indians in this age group is about three times higher than among comparably aged U.S. youth overall (37.4 vs. 11.4 per 100,000, respectively).</t>
  </si>
  <si>
    <t>Suicide is the second leading cause of death among American Indians 15 to 24 years old, according to Centers for Disease Control and Prevention data. The estimated rate of completed suicides among American Indians in this age group is about three times higher than among comparably aged U.S. youth overall (37.4 vs. 11.4 per 100,000, respectively). American Indian Life Skills Development (the currently available version of the former Zuni Life Skills Development program) is a school-based suicide prevention curriculum designed to address this problem by reducing suicide risk and improving protective factors among American Indian adolescents 14 to 19 years old.
The curriculum includes anywhere from 28 to 56 lesson plans covering topics such as building self-esteem, identifying emotions and stress, increasing communication and problem-solving skills, recognizing and eliminating self-destructive behavior, learning about suicide, role-playing around suicide prevention, and setting personal and community goals. The curriculum typically is delivered over 30 weeks during the school year, with students participating in lessons 3 times per week. Lessons are interactive and incorporate situations and experiences relevant to American Indian adolescent life, such as dating, rejection, divorce, separation, unemployment, and problems with health and the law. Most of the lessons include brief, scripted scenarios that provide a chance for students to employ problem solving and apply the suicide-related knowledge they have learned.
Lessons are delivered by teachers working with community resource leaders and representatives of local social services agencies. This team-teaching approach ensures that the lessons have a high degree of cultural and linguistic relevance even if the teachers are not Native American or not of the same tribe as the students. For example, the community resource leaders can speak to students in their own language to explain important concepts and can relate curriculum materials and exercises to traditional and contemporary tribal activities, beliefs, and values. A school counselor (typically of the same tribe) serves as the on-site curriculum coordinator.
The Zuni Life Skills Development curriculum was developed with cultural components relevant to the people of the Zuni Pueblo in New Mexico and was tested and evaluated with that population. The Zuni curriculum served as the basis for the broader American Indian Life Skills Development curriculum that is now in use, which can be used with other American Indian populations when implemented with appropriate and culturally specific modifications.</t>
  </si>
  <si>
    <t>http://www.nrepp.samhsa.gov/ViewIntervention.aspx?id=81</t>
  </si>
  <si>
    <t>http://uwpress.wisc.edu/books/0129.htm</t>
  </si>
  <si>
    <t>http://www.healthandwelfare.idaho.gov/Portals/0/Families/Suicide%20Prevention/Suicide%20Prevention%20Programs/AmericanIndianLifeSkillsDevelopment.pdf</t>
  </si>
  <si>
    <t>1: Hopelessness
2: Suicide prevention skills</t>
  </si>
  <si>
    <t>Mental health
Suicide</t>
  </si>
  <si>
    <t>The Zuni Life Skills Development curriculum was first implemented with high school students in the Zuni Pueblo, an American Indian reservation with about 9,000 tribal members located about 150 miles west of Albuquerque, New Mexico. The American Indian Life Skills Development curriculum, an adaptation of the Zuni version, has been implemented with a number of other tribes.</t>
  </si>
  <si>
    <t>The AMIkids Personal Growth Model (PGM) is a comprehensive approach to treatment for 10- to 17-year-old youth who have been adjudicated and, in lieu of incarceration, assigned to a day treatment program, residential treatment setting, or alternative school or who have been assigned to an alternative school after failing in a conventional school setting.</t>
  </si>
  <si>
    <t>The AMIkids Personal Growth Model (PGM) is a comprehensive approach to treatment for 10- to 17-year-old youth who have been adjudicated and, in lieu of incarceration, assigned to a day treatment program, residential treatment setting, or alternative school or who have been assigned to an alternative school after failing in a conventional school setting. The AMIkids PGM, which is intended for use over 6-8 months, is designed to target and reduce the risk factors that sustain delinquent behavior and academic failure, reduce recidivism, improve program completion rates, and promote academic achievement.
Before services are provided through the AMIkids PGM, the risks, needs, and motivation to change of the youth and his or her family are assessed. On the basis of these assessed needs, an appropriate treatment plan is developed, which combines the following components:
Education. The education component uses three primary methods to enhance learning: experiential education, project-based learning, and service learning. Participants attend classes in an academic setting, and teachers use a rigorous curriculum designed to address the participants' individualized needs and diverse learning styles. Teachers implementing this component must be certified and highly qualified on the basis of State, local, and AMIkids requirements.
Treatment. The treatment component is individualized on the basis of each participant's assessments, and research-based mental health and/or substance abuse interventions (e.g., cognitive behavioral therapy, motivational enhancement therapy, functional family therapy, motivational interviewing) are provided to participants, as well as their families. Participants receive group services on a daily basis, and individual and family sessions are provided on a schedule determined by the individualized treatment plan. Staff implementing this component must be licensed mental health professionals or therapists/counselors who are supervised by a licensed mental health professional.
Behavior modification. The behavior modification component is designed to develop or strengthen desired prosocial behaviors and eliminate or weaken antisocial behaviors through three techniques using positive reinforcement: a point card system, a token economy, and a rank system. Staff implementing this component must be designated AMIkids Behavior Modification professionals (i.e., those who have completed the AMIkids Behavior Modification System training).
In studies reviewed for this summary, the AMIkids PGM was implemented in day treatment programs, alternative schools, and juvenile justice programs.</t>
  </si>
  <si>
    <t>http://nrepp.samhsa.gov/ViewIntervention.aspx?id=252</t>
  </si>
  <si>
    <t>http://www.amikids.org/</t>
  </si>
  <si>
    <t>1: Recidivism
2: Academic achievement</t>
  </si>
  <si>
    <t>Crime/delinquency
Education</t>
  </si>
  <si>
    <r>
      <rPr>
        <sz val="10"/>
        <rFont val="Calibri"/>
        <family val="2"/>
        <scheme val="minor"/>
      </rPr>
      <t>ATHENA (Athletes Targeting Healthy Exercise &amp; Nutrition Alternatives)</t>
    </r>
  </si>
  <si>
    <t>The ATHENA (Athletes Targeting Healthy Exercise &amp; Nutrition Alternatives) program uses a school-based, team-centered format that aims to reduce disordered eating habits and deter use of body-shaping substances among middle and high school female athletes.</t>
  </si>
  <si>
    <t>The ATHENA (Athletes Targeting Healthy Exercise &amp; Nutrition Alternatives) program uses a school-based, team-centered format that aims to reduce disordered eating habits and deter use of body-shaping substances among middle and high school female athletes. The intervention includes a balanced presentation concerning the consequences of substance use and other unhealthy behaviors and the beneficial effects of appropriate sport nutrition and exercise training. ATHENA also incorporates cognitive restructuring appropriate to a sport team setting to address mood-related risk factors for diet pill use.
The intervention consists of eight 45-minute classroom sessions integrated into a team's usual practice activities. Sessions are delivered using scripted lessons in small learning clusters, each led by one coach-designated athlete squad leader. Coaches facilitate the program, keep athletes on task, and introduce and wrap up student-led activities, while squad leaders provide most of the instruction for their small group. Session activities include playing instructional, interactive games; establishing goals for healthy behaviors; role-playing to practice refusal skills; discussing, deconstructing, and remaking magazine advertisements for cigarettes, alcohol, and nutritional supplements; and creating public service campaigns to discourage drug use and disordered eating practices.</t>
  </si>
  <si>
    <t>http://www.nrepp.samhsa.gov/ViewIntervention.aspx?id=339</t>
  </si>
  <si>
    <t>http://www.athenaprogram.com/</t>
  </si>
  <si>
    <t>http://www.ohsu.edu/xd/education/schools/school-of-medicine/departments/clinical-departments/medicine/divisions/hpsm/research/athena-research-findings.cfm</t>
  </si>
  <si>
    <t>Alcohol
Drugs
Mental health
Tobacco</t>
  </si>
  <si>
    <t xml:space="preserve">Intended for female athletes. Developed by Oregon Health &amp; Science University and may have similarities with ATLAS, program they developed for female athletes (#5). </t>
  </si>
  <si>
    <r>
      <rPr>
        <sz val="10"/>
        <rFont val="Calibri"/>
        <family val="2"/>
        <scheme val="minor"/>
      </rPr>
      <t>Bicultural Competence Skills
Approach</t>
    </r>
  </si>
  <si>
    <t>An intervention to prevent abuse of tobacco, alcohol, and other drugs by Native American adolescents by teaching skills in a way that draws on Native American and popular American cultures.</t>
  </si>
  <si>
    <t>The Bicultural Competence Skills Approach is an intervention designed to prevent abuse of tobacco, alcohol, and other drugs by Native American adolescents by teaching them social skills.
The program draws on bicultural competence and social learning theories. A bicultural competence approach teaches American Indian individuals to draw on both Native American and popular American cultures—instead of identifying with only one culture—to better adapt to, interact with, and thrive within both cultures. Social learning theory suggests the utility of developing skills in problem solving, decision making, nonverbal and verbal communication, and social network building.</t>
  </si>
  <si>
    <t>https://www.crimesolutions.gov/ProgramDetails.aspx?ID=262</t>
  </si>
  <si>
    <t>1: Knowledge &amp; attitudes about substance use
2: Interactive behavior
3: Substance use</t>
  </si>
  <si>
    <t xml:space="preserve">Crime &amp; Crime Prevention
Drugs &amp; Substance Abuse
</t>
  </si>
  <si>
    <t xml:space="preserve">Targeted at Native American children ages 9 - 11 and delivered on reservations. </t>
  </si>
  <si>
    <r>
      <rPr>
        <sz val="10"/>
        <rFont val="Calibri"/>
        <family val="2"/>
        <scheme val="minor"/>
      </rPr>
      <t>Boys and Girls Club Project
Learn</t>
    </r>
  </si>
  <si>
    <t>A non-school program that aims to improve the educational performance of economically disadvantaged adolescents through the provision of out-of-school educational enhancement and enrichment activities.</t>
  </si>
  <si>
    <t>Project Learn is a non-school program of the Boys &amp; Girls Club (BGC) that aims to enhance educational performance of economically disadvantaged adolescents through the provision of out-of-school educational enrichment activities. The program strives to increase students’ interest in education and their scholastic abilities to improve their school grades. The objective is to offset the gamut of problems associated with low educational achievement, including difficult behavior and limited employment opportunities.</t>
  </si>
  <si>
    <t>https://www.crimesolutions.gov/ProgramDetails.aspx?ID=266</t>
  </si>
  <si>
    <t>http://www.bgca.org/whatwedo/EducationCareer/Pages/ProjectLearn.aspx</t>
  </si>
  <si>
    <t>1: School grades
2: School attendance
3: Behavioral incidents</t>
  </si>
  <si>
    <t xml:space="preserve">Targeted population listed as "truants/dropouts" aged 10-14. Setting is Boys &amp; Girls' Clubs. </t>
  </si>
  <si>
    <r>
      <rPr>
        <sz val="10"/>
        <rFont val="Calibri"/>
        <family val="2"/>
        <scheme val="minor"/>
      </rPr>
      <t>Brief Strategic Family Therapy
(BSFT)</t>
    </r>
  </si>
  <si>
    <t>Brief Strategic Family Therapy (BSFT) is designed to (1) prevent, reduce, and/or treat adolescent behavior problems such as drug use, conduct problems, delinquency, sexually risky behavior, aggressive/violent behavior, and association with antisocial peers; (2) improve prosocial behaviors such as school attendance and performance; and (3) improve family functioning, including effective parental leadership and management, positive parenting, and parental involvement with the child and his or her peers and school.</t>
  </si>
  <si>
    <t>Brief Strategic Family Therapy (BSFT) is designed to (1) prevent, reduce, and/or treat adolescent behavior problems such as drug use, conduct problems, delinquency, sexually risky behavior, aggressive/violent behavior, and association with antisocial peers; (2) improve prosocial behaviors such as school attendance and performance; and (3) improve family functioning, including effective parental leadership and management, positive parenting, and parental involvement with the child and his or her peers and school. BSFT is typically delivered in 12-16 family sessions but may be delivered in as few as 8 or as many as 24 sessions, depending on the severity of the communication and management problems within the family. Sessions are conducted at locations that are convenient to the family, including the family's home in some cases. Hispanic families have been the principal recipients of BSFT, but African American families have also participated in the intervention.
BSFT considers adolescent symptomatology to be rooted in maladaptive family interactions, inappropriate family alliances, overly rigid or permeable family boundaries, and parents' tendency to believe that a single individual (usually the adolescent) is responsible for the family's troubles. BSFT operates according to the assumption that transforming how the family functions will help improve the teen's presenting problem. BSFT's therapeutic techniques fall into three categories: joining, diagnosing, and restructuring. The therapist initially "joins" the family by encouraging family members to behave in their normal fashion. The therapist then diagnoses repetitive patterns of family interactions. Restructuring refers to the change-producing strategies that the therapist uses to promote new, more adaptive patterns of interaction.</t>
  </si>
  <si>
    <t>http://www.nrepp.samhsa.gov/ViewIntervention.aspx?id=151</t>
  </si>
  <si>
    <t>http://www.bsft.org/</t>
  </si>
  <si>
    <t>http://bsft.org/art%20/evidence_for_the_bsft_program/</t>
  </si>
  <si>
    <t>1: Engagement in therapy
2: Conduct problems
3: Socialized aggression (delinquency in the company of peers)
4: Substance use
5: Family functioning</t>
  </si>
  <si>
    <t>Drugs
Family/relationships
Mental health
Social functioning
Treatment/recovery
Violence</t>
  </si>
  <si>
    <t xml:space="preserve">Originally created for use with Hispanic/Latino families, but has been used with other populations, including African-Americans and white people. Seven adverse events among 900 individuals were determined to be related to delivery of BSFT (4 runaway youth, 2 instances of violence, 1 arrest) </t>
  </si>
  <si>
    <r>
      <rPr>
        <sz val="10"/>
        <rFont val="Calibri"/>
        <family val="2"/>
        <scheme val="minor"/>
      </rPr>
      <t>Career Academy</t>
    </r>
  </si>
  <si>
    <t>Schools, within schools, that link students with peers, teachers, and community partners in a disciplined environment, fostering academic success, mental and emotional health, and labor market success.</t>
  </si>
  <si>
    <t>Career Academies are schools within schools that link students with peers, teachers, and community partners in a disciplined environment, fostering academic success, mental and emotional health, and labor market success. Originally created to help inner-city students stay in school and obtain meaningful occupational experience, Career Academies and similar programs have evolved into a multifaceted, integrated approach to reducing delinquent behavior and enhancing protective factors among at-risk youths. These academies enable youths who may have trouble fitting into the larger school environment to belong to a smaller educational community and connect what they learn in school with their career aspirations and goals. They aim to improve labor market prospects of youth beyond high school without compromising high school academic goals and preparation for postsecondary education. Because of these emphases on labor market prospects and postsecondary preparation, each Career Academy will have a specific career concentration such as in law enforcement, tourism, finance, homeland security, or health. Increasingly, Career Academies are being developed in suburban and rural settings.</t>
  </si>
  <si>
    <t>https://www.crimesolutions.gov/ProgramDetails.aspx?ID=272</t>
  </si>
  <si>
    <t>http://www.mdrc.org/project/career-academies-exploring-college-and-career-options-ecco#featured_content</t>
  </si>
  <si>
    <t>1. Monthly, yearly earnings
2. High school completion
3. Postsecondary enrollment and attainment
4. Social adjustment outcomes</t>
  </si>
  <si>
    <t>Education
Social functioning</t>
  </si>
  <si>
    <t>Ages 13-19</t>
  </si>
  <si>
    <r>
      <rPr>
        <sz val="10"/>
        <rFont val="Calibri"/>
        <family val="2"/>
        <scheme val="minor"/>
      </rPr>
      <t>Caring School Community (Formerly the Child Development Project)</t>
    </r>
  </si>
  <si>
    <t>Caring School Community (CSC), formerly called the Child Development Project, is a universal elementary school (K-6) improvement program aimed at promoting positive youth development. The program is designed to create a caring school environment characterized by kind and supportive relationships and collaboration among students, staff, and parents.</t>
  </si>
  <si>
    <t>Caring School Community (CSC), formerly called the Child Development Project, is a universal elementary school (K-6) improvement program aimed at promoting positive youth development. The program is designed to create a caring school environment characterized by kind and supportive relationships and collaboration among students, staff, and parents. The CSC model is consistent with research-based practices for increasing student achievement as well as the theoretical and empirical literature supporting the benefits of a caring classroom community in meeting students' needs for emotional and physical safety, supportive relationships, autonomy, and sense of competence. By creating a caring school community, the program seeks to promote prosocial values, increase academic motivation and achievement, and prevent drug use, violence, and delinquency. CSC has four components designed to be implemented over the course of the school year: (1) Class Meeting Lessons, which provide teachers and students with a forum to get to know one another and make decisions that affect classroom climate; (2) Cross-Age Buddies, which help build caring cross-age relationships; (3) Homeside Activities, which foster communication at home and link school learning with home experiences and perspectives; and (4) Schoolwide Community-Building Activities, which link students, parents, teachers, and other adults in the school. Schoolwide implementation of CSC is recommended because the program builds connections beyond the classroom.</t>
  </si>
  <si>
    <t>http://www.nrepp.samhsa.gov/ViewIntervention.aspx?id=152</t>
  </si>
  <si>
    <t>http://www.devstu.org/caring-school-community</t>
  </si>
  <si>
    <t>http://www.devstu.org/research-caring-school-community-research-results</t>
  </si>
  <si>
    <t>1: Alcohol use
2: Marijuana use
3: Concern for others
4: Academic achievement
5: Student discipline referrals</t>
  </si>
  <si>
    <t>Alcohol
Drugs
Education
Social functioning</t>
  </si>
  <si>
    <t xml:space="preserve">CSC was first introduced in California elementary schools in the early 1980s as the Child Development Project. </t>
  </si>
  <si>
    <r>
      <rPr>
        <sz val="10"/>
        <rFont val="Calibri"/>
        <family val="2"/>
        <scheme val="minor"/>
      </rPr>
      <t>Carrera Adolescent
Pregnancy Prevention</t>
    </r>
  </si>
  <si>
    <t>Sponsored by the Children’s Aid Society, the Carrera Adolescent Pregnancy Prevention program is a 
comprehensive youth development program for economically disadvantaged teens who enter the 
program at ages 13-15 and usually participate for three years, sometimes longer. The program is 
provided after school at local community centers, and runs for about three hours each weekday.</t>
  </si>
  <si>
    <t>http://evidencebasedprograms.org/1366-2/carrera-adolescent-pregnancy-prevention-program</t>
  </si>
  <si>
    <t>http://www.childrensaidsociety.org/carrera-pregnancy-prevention</t>
  </si>
  <si>
    <t>http://stopteenpregnancy.childrensaidsociety.org/impact</t>
  </si>
  <si>
    <t>1: Pregnancy
2: Use of birth control
3: High school graduation/GED
4: College enrollment</t>
  </si>
  <si>
    <t xml:space="preserve">Evaluated intervention delivered to 13-15 year olds in after-school setting, but program had since been expanded to in-school version and to include 10-12 year olds. </t>
  </si>
  <si>
    <t>CAST (Coping and Support Training) (Formerly CARE (Care, Assess, Respond, Empower))</t>
  </si>
  <si>
    <t>CAST (Coping And Support Training) is a high school-based suicide prevention program targeting youth 14 to 19 years old. CAST delivers life-skills training and social support in a small-group format (6-8 students per group).</t>
  </si>
  <si>
    <t>CAST (Coping And Support Training) is a high school-based suicide prevention program targeting youth 14 to 19 years old. CAST delivers life-skills training and social support in a small-group format (6-8 students per group). The program consists of 12 55-minute group sessions administered over 6 weeks by trained high school teachers, counselors, or nurses with considerable school-based experience. CAST serves as a follow-up program for youth who have been identified through screening as being at significant risk for suicide. In the original trials, identification of youth was done through a program known as CARE (Care, Assess, Respond, Empower), but other evidence-based suicide risk screening instruments can be used.
CAST's skills training sessions target three overall goals: increased mood management (depression and anger), improved school performance, and decreased drug involvement. Group sessions incorporate key concepts, objectives, and skills that inform a group-generated implementation plan for the CAST leader. Sessions focus on group support, goal setting and monitoring, self-esteem, decisionmaking skills, better management of anger and depression, "school smarts," control of drug use with relapse prevention, and self-recognition of progress through the program. Each session helps youth apply newly acquired skills and increase support from family and other trusted adults. Detailed lesson plans specify the type of motivational preparation, teaching, skills practice, and coaching activities appropriate for at-risk youth. Every session ends with "Lifework" assignments that call for the youth to practice the session's skills with a specific person in their school, home, or peer-group environment.</t>
  </si>
  <si>
    <t>http://www.nrepp.samhsa.gov/ViewIntervention.aspx?id=51</t>
  </si>
  <si>
    <t>http://www.reconnectingyouth.com</t>
  </si>
  <si>
    <t>http://www.reconnectingyouth.com/research/cast-evaluation-studies/</t>
  </si>
  <si>
    <t>1: Suicide risk factors
2: Severity of depression symptoms
3: Feelings of hopelessness
4: Anxiety
5: Anger
6: Drug involvement
7: Sense of personal control
8: Problem-solving/coping skills</t>
  </si>
  <si>
    <t>Alcohol
Drugs
Family/relationships
Mental health
Quality of life
Suicide
Violence</t>
  </si>
  <si>
    <r>
      <rPr>
        <sz val="10"/>
        <rFont val="Calibri"/>
        <family val="2"/>
        <scheme val="minor"/>
      </rPr>
      <t>Child-Parent Center Program
(Chicago, IL)</t>
    </r>
  </si>
  <si>
    <t>A school- and family-based early intervention program that provides comprehensive educational and family support services to economically and educationally disadvantaged children.</t>
  </si>
  <si>
    <t>Child–Parent Center (CPC) is a school- and family-based early intervention program that provides comprehensive educational and family support services to economically and educationally disadvantaged children. The CPC program was established in Chicago, Ill., in 1967 and was funded through Title I of the Elementary and Secondary Education Act of 1965. It is the second-oldest publicly funded preschool (after Head Start). The ultimate goal of the CPC program is to enhance school success, social competence, economic self-sufficiency, and general health. 
The theoretical foundation of the program emphasizes three main points: 1) a stable learning environment with systematic language learning activities will promote scholastic development; 2) parent involvement in a child’s education will enhance parent–child interactions and attachment to school; and 3) early efforts designed to prevent delinquency are more effective than programs targeting teenagers.</t>
  </si>
  <si>
    <t>https://www.crimesolutions.gov/ProgramDetails.aspx?ID=292</t>
  </si>
  <si>
    <t>http://cps.edu/Schools/EarlyChildhood/Pages/Childparentcenter.aspx</t>
  </si>
  <si>
    <t>1: Criminal behavior
2: Mental health
3: Socioeconomic status</t>
  </si>
  <si>
    <t>Crime/delinquency</t>
  </si>
  <si>
    <t xml:space="preserve">Evaluation sample was predominantly African-American. </t>
  </si>
  <si>
    <r>
      <rPr>
        <sz val="10"/>
        <rFont val="Calibri"/>
        <family val="2"/>
        <scheme val="minor"/>
      </rPr>
      <t>Communities That Care</t>
    </r>
  </si>
  <si>
    <t>A planning system that helps communities come together to address adolescent behavior problems such as violence, delinquency, substance abuse, teen pregnancy, and dropping out of school.</t>
  </si>
  <si>
    <t>Communities that Care (CTC) is a system for planning and marshalling community resources to address problematic behavior, such as aggression or drug use, in adolescents. It has five phases to help communities work toward their goals. The CTC system includes training events and guides for community leaders and organizations. The main goal is to create a “community prevention board” comprising public officials and community leaders to identify and reduce risk factors while promoting protective factors by selecting and implementing tested interventions throughout the community. Repeated assessments are incorporated into the CTC system to serve as an ongoing evaluation of the program and as a guidepost for communities dealing with adolescent health and behavioral problems.</t>
  </si>
  <si>
    <t>https://www.crimesolutions.gov/ProgramDetails.aspx?ID=94</t>
  </si>
  <si>
    <t>http://www.communitiesthatcare.net/</t>
  </si>
  <si>
    <t>http://www.communitiesthatcare.net/userfiles/files/Investing-in-Your-Community-Youth.pdf</t>
  </si>
  <si>
    <t>http://www.sdrg.org/bypub.asp?frmPSelect=42&amp;New+Entry=Search+Publications</t>
  </si>
  <si>
    <t>1: Risk factors
2: Drug use
3: Delinquency</t>
  </si>
  <si>
    <t>Crime &amp; Crime Prevention
Drugs &amp; Substance Abuse</t>
  </si>
  <si>
    <r>
      <rPr>
        <sz val="10"/>
        <rFont val="Calibri"/>
        <family val="2"/>
        <scheme val="minor"/>
      </rPr>
      <t>Connections</t>
    </r>
  </si>
  <si>
    <t>A juvenile court-based program designed to address the needs of juvenile offenders on probation who have emotional and behavioral disorders and the needs of their families. The approach is meant to be an integrated, seamless, coordinated system of care for children with mental health problems.</t>
  </si>
  <si>
    <t>Connections is a juvenile court-based program designed to address the needs of juvenile offenders on probation who have emotional and behavioral disorders and the needs of their families. The program’s goal is to connect youths and families with local resources to reduce youths’ risk of recidivating. Connections uses the Wraparound Model to engage with youth, their families and service providers. Youth and family teams are convened to identify needs and coordinate services with multiple service providers for youths and families who have complex needs. Services may include family therapy, clinical therapy, substance abuse treatment, special education, medication, caregiver support, public assistance, housing, and mental health care. In theory, the program treats its target population in a holistic way by participating in cross-system collaboration using Wraparound to ensure youths do not recidivate.</t>
  </si>
  <si>
    <t>https://www.crimesolutions.gov/ProgramDetails.aspx?ID=295</t>
  </si>
  <si>
    <t>http://www.clark.wa.gov/juvenile/programs/connections.html#connections</t>
  </si>
  <si>
    <t>1: Any criminal offense
2: Felony offense
3: Days in  detention</t>
  </si>
  <si>
    <t>Corrections &amp; Reentry
Crime &amp; Crime Prevention</t>
  </si>
  <si>
    <t>Consistency Management &amp; Cooperative Discipline (CMCD)</t>
  </si>
  <si>
    <t>A classroom and school reform model that emphasizes shared responsibility for learning and classroom organization between teachers and students.</t>
  </si>
  <si>
    <t>Consistency Management &amp; Cooperative Discipline® (CMCD®) is a classroom and school reform model where teachers and students jointly become responsible for learning and classroom organization. It is designed to improve student behavior, instructional management, and classroom climate, with the ultimate goal of improving student achievement.
The model seeks to address the needs of students, teachers, and administrative staff in schools from prekindergarten through 12th grade. The target population is innercity youth</t>
  </si>
  <si>
    <t>https://www.crimesolutions.gov/ProgramDetails.aspx?ID=287</t>
  </si>
  <si>
    <t>http://cmcd.coe.uh.edu/</t>
  </si>
  <si>
    <t>http://cmcd.coe.uh.edu/external.html</t>
  </si>
  <si>
    <t>1: Reading achievement
2: Math achievement</t>
  </si>
  <si>
    <r>
      <rPr>
        <sz val="10"/>
        <rFont val="Calibri"/>
        <family val="2"/>
        <scheme val="minor"/>
      </rPr>
      <t>Coping Power Program</t>
    </r>
  </si>
  <si>
    <t>A cognitive-based intervention delivered to aggressive children and their parents during the children’s transition to middle school, which aims to increase competence, study skills, social skills, and self-control in aggressive children as well as to improve parental involvement in their child’s education.</t>
  </si>
  <si>
    <t>Program Goals
The Coping Power Program (CPP) is a cognitive-based intervention delivered to aggressive children and their parents during the children’s transition to middle school. The program aims to increase competence, study skills, social skills, and self-control in aggressive children as well as to improve parental involvement in their child’s education.
Target Population and Program Components
The program has a component aimed at the parents of children in intervention classrooms. The child component of CPP lasts 16 months and includes 22 fifth grade sessions and 12 sixth grade sessions. The parent component is administered over 16 sessions, which provides the parents with instruction on parenting skills, including rule setting, appropriate punishment, stress management, and family communication.
The parent component concentrates on parenting and stress-management skills, while the child component involves the use of school-based focus groups and emphasizes anger management and social problem–solving skills. Parents also meet with CPP staff to help them understand and prepare for future adolescence-related and general education issues, and to give them the tools necessary for a smooth transition to middle school.
Program Theory
The Coping Power Program is a multicomponent intervention based heavily on cognitive–behavioral therapy, which emphasizes increasing and exercising parenting skills and the child’s social skills. The child component of CPP draws from anger management programs that concentrate on decision-making, attributions, and peer pressure.</t>
  </si>
  <si>
    <t>https://www.crimesolutions.gov/ProgramDetails.aspx?ID=241</t>
  </si>
  <si>
    <t>http://www.copingpower.com/</t>
  </si>
  <si>
    <t>1. Delinquency
2. Substance Abuse
3. School behavior</t>
  </si>
  <si>
    <t>Ages 8 - 13. From Crimesolutions.gov: "The Coping Power Program Web site notes that active support is required from school administrators and teachers for successful replication. Elementary and middle schools wishing to adopt the program should ensure that they have at least one full-time, master’s-level counselor or other staff with related functions and similar qualifications."</t>
  </si>
  <si>
    <t>Cure Violence (formerly known as CeaseFire Chicago)</t>
  </si>
  <si>
    <t>A violence prevention program that uses an evidence-based public health approach to reduce shootings and killings by using highly trained street violence interrupters and outreach workers, public education campaigns, and community mobilization. The program was formerly called CeaseFire-Chicago, but the name was changed to Cure Violence in September 2012.</t>
  </si>
  <si>
    <t>Cure Violence (formerly known as CeaseFire—Chicago) is a Chicago, Illinois–based violence prevention program administered by the Chicago Project for Violence Prevention. Cure Violence uses an evidence-based public health approach to reduce shootings and killings by using highly trained street violence interrupters and outreach workers, public education campaigns, and community mobilization. Rather than aiming to directly change the behaviors of a large number of individuals, Cure Violence concentrates on changing the behavior and risky activities of a small number of selected members of the community who have a high chance of either "being shot" or "being a shooter" in the immediate future.</t>
  </si>
  <si>
    <t>https://www.crimesolutions.gov/ProgramDetails.aspx?ID=205</t>
  </si>
  <si>
    <t>http://cureviolence.org/</t>
  </si>
  <si>
    <t>http://cureviolence.org/effectiveness/doj-evaluation/</t>
  </si>
  <si>
    <t>1: Gunshots fired
2: Actual Shootings
3: Killings
4: Crime hot spots
5: Gang violence</t>
  </si>
  <si>
    <t>Crime &amp; Crime Prevention</t>
  </si>
  <si>
    <t xml:space="preserve">Also used and evaluated in Baltimore and Brooklyn. Ages 16-25. </t>
  </si>
  <si>
    <r>
      <rPr>
        <sz val="10"/>
        <rFont val="Calibri"/>
        <family val="2"/>
        <scheme val="minor"/>
      </rPr>
      <t>Dare to Be You (DTBY)</t>
    </r>
  </si>
  <si>
    <t>DARE to be You (DTBY) is a multilevel prevention program that serves high-risk families with children 2 to 5 years old. Program objectives focus on children's developmental attainments and aspects of parenting that contribute to youth resilience to later substance abuse, including parental self-efficacy, effective child rearing, social support, and problem-solving skills.</t>
  </si>
  <si>
    <t>DARE to be You (DTBY) is a multilevel prevention program that serves high-risk families with children 2 to 5 years old. Program objectives focus on children's developmental attainments and aspects of parenting that contribute to youth resilience to later substance abuse, including parental self-efficacy, effective child rearing, social support, and problem-solving skills. Families engage in parent-child workshops that focus on developing the parents' sense of competence and satisfaction with the parent role, providing knowledge of appropriate child management strategies, improving parents' and children's relationships with their families and peers, and contributing to child developmental advancement.</t>
  </si>
  <si>
    <t>http://www.nrepp.samhsa.gov/ViewIntervention.aspx?id=65</t>
  </si>
  <si>
    <t>http://www.colostate.edu/Depts/CoopExt/DTBY/</t>
  </si>
  <si>
    <t>http://www.colostate.edu/Depts/CoopExt/DTBY/Implementation/Implementation%20docs/repmanual.pdf</t>
  </si>
  <si>
    <t>1: Parental self-efficacy
2: Use of harsh punishment
3: Child's developmental level
4: Satisfaction with social support system</t>
  </si>
  <si>
    <t>Family/relationships
Social functioning</t>
  </si>
  <si>
    <t xml:space="preserve">Has been translated into Navajo and also used with Asian populations. "Replication training focuses on assisting local staff in adapting to their local ethnic groups." </t>
  </si>
  <si>
    <r>
      <rPr>
        <sz val="10"/>
        <rFont val="Calibri"/>
        <family val="2"/>
        <scheme val="minor"/>
      </rPr>
      <t xml:space="preserve">Early Risers </t>
    </r>
    <r>
      <rPr>
        <i/>
        <sz val="10"/>
        <rFont val="Calibri"/>
        <family val="2"/>
        <scheme val="minor"/>
      </rPr>
      <t xml:space="preserve">Skills for
Success </t>
    </r>
    <r>
      <rPr>
        <sz val="10"/>
        <rFont val="Calibri"/>
        <family val="2"/>
        <scheme val="minor"/>
      </rPr>
      <t>Program</t>
    </r>
  </si>
  <si>
    <t>Early Risers "Skills for Success" is a multicomponent, developmentally focused, competency-enhancement program that targets 6- to 12-year-old elementary school students who are at high risk for early development of conduct problems, including substance use.</t>
  </si>
  <si>
    <t>http://www.nrepp.samhsa.gov/ViewIntervention.aspx?id=304</t>
  </si>
  <si>
    <t>http://www.psychiatry.umn.edu/research/earlyrisers/home.html</t>
  </si>
  <si>
    <t>http://www.psychiatry.umn.edu/research/earlyrisers/publications/home.html</t>
  </si>
  <si>
    <t>Review Date: July 2012 
1: Social competence
2: Disciplinary practices
3: Behavioral self-regulation
4: School adjustment
5: Parenting stress
Review Date: May 2007 
1: Academic competence and achievement (performance and behaviors)
2: Behavioral self-regulation
3: Social competence
4: Parental investment in the child
5: Effective discipline</t>
  </si>
  <si>
    <t>Education
Family/relationships
Social functioning
Violence</t>
  </si>
  <si>
    <r>
      <rPr>
        <sz val="10"/>
        <rFont val="Calibri"/>
        <family val="2"/>
        <scheme val="minor"/>
      </rPr>
      <t>Families and Schools
Together (FAST)</t>
    </r>
  </si>
  <si>
    <t>Families and Schools Together (FAST) is a multifamily group intervention designed to build relationships between families, schools, and communities to increase well-being among elementary school children.</t>
  </si>
  <si>
    <t>Families and Schools Together (FAST) is a multifamily group intervention designed to build relationships between families, schools, and communities to increase well-being among elementary school children. The program's objectives are to enhance family functioning, prevent school failure, prevent substance misuse by the children and other family members, and reduce the stress that children and parents experience in daily situations. Participants in the multifamily group work together to enhance protective factors for children, including parent-child bonding, parent involvement in schools, parent networks, family communication, parental authority, and social capital, with the aim of reducing the children's anxiety and aggression and increasing their social skills and attention spans.
FAST includes three components: outreach to parents, eight weekly multifamily group sessions, and ongoing monthly group reunions for up to 24 months to support parents as the primary prevention agents for their children. Collaborative teams of parents/caregivers, professionals (e.g., substance abuse or mental health professionals), and school personnel facilitate the groups, which meet at the school at the end of the school day. With each cycle of FAST implementation, 30 to 50 students in one grade level and their families can participate.
Although versions of FAST have been developed for families with children of all ages (babies through teens), the research reviewed for this summary included only elementary school children.</t>
  </si>
  <si>
    <t>http://www.nrepp.samhsa.gov/ViewIntervention.aspx?id=30</t>
  </si>
  <si>
    <t>http://www.familiesandschools.org/</t>
  </si>
  <si>
    <t>http://www.familiesandschools.org/research/studies.php</t>
  </si>
  <si>
    <t>1: Child problem behaviors
2: Child social skills and academic competencies</t>
  </si>
  <si>
    <t>FAST group processes have been adapted for use with various cultural groups, including Latino immigrants, Southeast Asian refugees, African Americans living in inner cities, and American Indian youth in rural reservation schools.</t>
  </si>
  <si>
    <r>
      <rPr>
        <sz val="10"/>
        <rFont val="Calibri"/>
        <family val="2"/>
        <scheme val="minor"/>
      </rPr>
      <t>Family Matters</t>
    </r>
  </si>
  <si>
    <t>Family Matters is a family-directed program to prevent adolescents 12 to 14 years of age from using tobacco and alcohol. The intervention is designed to influence population-level prevalence and can be implemented with large numbers of geographically dispersed families.</t>
  </si>
  <si>
    <t>Family Matters is a family-directed program to prevent adolescents 12 to 14 years of age from using tobacco and alcohol. The intervention is designed to influence population-level prevalence and can be implemented with large numbers of geographically dispersed families. The program encourages communication among family members and focuses on general family characteristics (e.g., supervision and communication skills) and substance-specific characteristics (e.g., family rules for tobacco and alcohol use and media/peer influences). The program involves successive mailings of four booklets to families and telephone discussions between the parent and health educators. Two weeks after family members read a booklet and carry out activities intended to reinforce its content, a health educator contacts a parent by telephone. A new booklet is mailed when the health educator determines that the prior booklet has been completed. The program can be implemented by many different types of organizations and people, such as health promotion practitioners in health departments, school health educators and parent-teacher groups, volunteers in community-based programs, and national nonprofit organizations.</t>
  </si>
  <si>
    <t>http://www.nrepp.samhsa.gov/ViewIntervention.aspx?id=7</t>
  </si>
  <si>
    <t>http://familymatters.sph.unc.edu/index.htm</t>
  </si>
  <si>
    <t>http://familymatters.sph.unc.edu/Revised_HE_Guidebook.pdf</t>
  </si>
  <si>
    <t>http://familymatters.sph.unc.edu/manuscripts.htm</t>
  </si>
  <si>
    <t>1: Prevalence of adolescent cigarette use
2: Prevalence of adolescent alcohol use
3: Onset of adolescent cigarette use</t>
  </si>
  <si>
    <t>Alcohol
Tobacco</t>
  </si>
  <si>
    <t>FAST Track</t>
  </si>
  <si>
    <t>A comprehensive, long-term prevention program that aims to prevent chronic and severe conduct problems in high-risk children from 1st through 10th grades.</t>
  </si>
  <si>
    <t>Fast Track is a comprehensive, long-term prevention program that aims to prevent chronic and severe conduct problems in high-risk children. It is based on the view that antisocial behavior stems from the interaction of multiple influences such as school, home, and the individual. The main goals of the program are to increase communication and bonds between and among these three domains; to enhance children’s social, cognitive, and problem-solving skills; to improve peer relationships; and ultimately to decrease disruptive behavior at home and in school</t>
  </si>
  <si>
    <t>https://www.crimesolutions.gov/ProgramDetails.aspx?ID=121</t>
  </si>
  <si>
    <t>http://www.fasttrackproject.org/</t>
  </si>
  <si>
    <t>http://www.fasttrackproject.org/publications.php</t>
  </si>
  <si>
    <t>1: Conduct problems
2: Social cognition
3: Academic progress
4: Child social competence
5: Parenting behavior</t>
  </si>
  <si>
    <t>Academic Performance
Social Functioning</t>
  </si>
  <si>
    <r>
      <rPr>
        <sz val="10"/>
        <rFont val="Calibri"/>
        <family val="2"/>
        <scheme val="minor"/>
      </rPr>
      <t>First Step to Success</t>
    </r>
  </si>
  <si>
    <t>An early intervention program designed to identify children with antisocial behavior and introduce adaptive behavioral strategies to prevent antisocial behavior in school. The program has both school and home components.</t>
  </si>
  <si>
    <t>First Step to Success is an early intervention program designed to identify children with antisocial behavior and introduce adaptive behavioral strategies to prevent antisocial behavior in school. The program has both school and home components. 
The primary goal of the program is to divert antisocial kindergartners from an antisocial behavior pattern during their subsequent school careers and to develop in them the competencies needed to build effective teacher- and peer-related, social–behavioral adjustments.</t>
  </si>
  <si>
    <t>https://www.crimesolutions.gov/ProgramDetails.aspx?ID=296</t>
  </si>
  <si>
    <t>http://www.firststeptosuccess.org/</t>
  </si>
  <si>
    <t>http://www.firststeptosuccess.org/resources.html</t>
  </si>
  <si>
    <t>http://www.firststeptosuccess.org/publications.html</t>
  </si>
  <si>
    <t>1: Adaptive behavior
2: Maladaptive behavior
3: Aggression
4: Withdrawn behavior
5: Attention to the teacher
6: Problem behavior
7: Functional impairment
8: Academic skills</t>
  </si>
  <si>
    <t xml:space="preserve">Ages 5-8. Currently being adapted for early childhood populations. </t>
  </si>
  <si>
    <r>
      <rPr>
        <sz val="10"/>
        <rFont val="Calibri"/>
        <family val="2"/>
        <scheme val="minor"/>
      </rPr>
      <t>Fourth R: Skills for Youth
Relationships</t>
    </r>
  </si>
  <si>
    <t>The Fourth R: Skills for Youth Relationships is a curriculum for 8th- and 9th-grade students that is designed to promote healthy and safe behaviors related to dating, bullying, sexuality, and substance use.</t>
  </si>
  <si>
    <t>The Fourth R: Skills for Youth Relationships is a curriculum for 8th- and 9th-grade students that is designed to promote healthy and safe behaviors related to dating, bullying, sexuality, and substance use. Based on social learning theory and grounded in stages of social development, the Fourth R focuses on improving students' relationships with peers and dating partners and avoiding symptomatic problem behaviors (e.g., violence, aggression).
The Fourth R is composed of three units: (1) personal safety and injury prevention, (2) healthy growth and sexuality, and (3) substance use and abuse. Each unit contains seven 75-minute classes, which are delivered by trained teachers and integrated into the school's standard health and physical education curriculum. The Fourth R engages students with exercises to define and practice the rights and responsibilities associated with healthy relationships. The curriculum includes many examples of the types of conflicts faced by teens on a daily basis, and examples of both peer and dating conflicts are used concurrently (where possible) so that youth who are not dating will find the material relevant. The Fourth R makes extensive use of role-playing, with feedback from peers and teachers, to increase students' interpersonal skills and problem-solving abilities. Boys and girls participate in slightly different exercises and activities, which are intended to raise their level of awareness of social norms and minimize gender-based defensive or hostile reactions.</t>
  </si>
  <si>
    <t>http://www.nrepp.samhsa.gov/ViewIntervention.aspx?id=207</t>
  </si>
  <si>
    <t>http://www.youthrelationships.org</t>
  </si>
  <si>
    <t>http://www.youthrelationships.org/publications/fourthr_evaluation.html</t>
  </si>
  <si>
    <t>1: Physical dating violence
2: Condom use
3: Violent delinquency</t>
  </si>
  <si>
    <t>Violence</t>
  </si>
  <si>
    <t>From NREPP: "The Fourth R has been adapted for use with Canadian Aboriginal populations (e.g., First Nations, Métis, Inuit), Catholic school students, and students in alternative education settings. Program materials have been translated into French, Portuguese, and Spanish."</t>
  </si>
  <si>
    <t>Functional Family Therapy
(FFT)</t>
  </si>
  <si>
    <t>Functional Family Therapy (FFT) is a short-term (approximately 30 hours), family-based therapeutic intervention for delinquent youth at risk for institutionalization and their families. FFT is designed to improve within-family attributions, family communication and supportiveness while decreasing intense negativity and dysfunctional patterns of behavior. Parenting skills, youth compliance, and the complete range of behaviors (cognitive, emotional, and behavioral) domains are targeted for change based on the specific risk and protective factor profile of each family.</t>
  </si>
  <si>
    <t>Functional Family Therapy (FFT) is a prevention/intervention program for youth who have demonstrated a range of maladaptive, acting out behaviors and related syndromes. Intervention services consist primarily of direct contact with family members, in person and telephone; however, services may be coupled with supportive system services such as remedial education, job training and placement and school placement. Some youth are also assigned trackers who advocate for these youth for a period of at least three months after release.
FFT should be implemented with a team of master's level therapists, with oversight by a licensed clinical therapist. FFT is a phasic program with steps which build upon each other. These phases consist of:
Engagement, designed to emphasize within youth and family factors that protect youth and families from early program dropout;
Motivation, designed to change maladaptive emotional reactions and beliefs, and increase alliance, trust, hope, and motivation for lasting change;
Assessment, designed to clarify individual, family system, and larger system relationships, especially the interpersonal functions of behavior and how they relate to change techniques;
Behavior Change, which consists of communication training, specific tasks and technical aids, parenting skills, contracting and response-cost techniques, and youth compliance and skill building;
Generalization, during which family case management is guided by individualized family functional needs, their interface with environmental constraints and resources, and the alliance with the FFT Therapist/Family Case Manager.</t>
  </si>
  <si>
    <t>http://www.blueprintsprograms.com/factSheet.php?pid=0a57cb53ba59c46fc4b692527a38a87c78d84028</t>
  </si>
  <si>
    <t>http://www.fftinc.com/index.html</t>
  </si>
  <si>
    <t>1. Recidivism</t>
  </si>
  <si>
    <t>Corrections &amp; Reentry
Crime &amp; crime prevention</t>
  </si>
  <si>
    <t xml:space="preserve">Per Blueprints: Ages 12 - 18. Per Crimesolutions.gov: 11-17 </t>
  </si>
  <si>
    <r>
      <rPr>
        <sz val="10"/>
        <rFont val="Calibri"/>
        <family val="2"/>
        <scheme val="minor"/>
      </rPr>
      <t>Gang Resistance Education and Training (G.R.E.A.T.)</t>
    </r>
  </si>
  <si>
    <t>A school-based gang- and violence-prevention program that seeks to prevent violence and criminal activity, teach youths to avoid gang membership, and develop positive relationships between youth and law enforcement.</t>
  </si>
  <si>
    <t>The Gang Resistance Education and Training (G.R.E.A.T.) program is a school-based gang- and violence-prevention program with three primary goals: 1) teach youths to avoid gang membership, 2) prevent violence and criminal activity, and 3) assist youths in developing positive relationships with law enforcement. The program is a cognitive-based curriculum that teaches students life skills such as conflict resolution, responsibility, appreciating cultural diversity, and goal setting. All of these skills are presented with an emphasis on how crime affects victims and how youths can meet basic social needs without resorting to joining a gang.</t>
  </si>
  <si>
    <t>https://www.crimesolutions.gov/ProgramDetails.aspx?ID=249</t>
  </si>
  <si>
    <t>http://www.great-online.org/</t>
  </si>
  <si>
    <t>http://www.great-online.org/Organization/Default.Aspx</t>
  </si>
  <si>
    <t>http://www.umsl.edu/ccj/About%20The%20Department/great_current.html</t>
  </si>
  <si>
    <t>1: Gang membership
2: Delinquincy &amp; Violent offending
3: Attitudes toward the police
4: Development of social skills</t>
  </si>
  <si>
    <t xml:space="preserve">Ages 9-17. </t>
  </si>
  <si>
    <r>
      <rPr>
        <sz val="10"/>
        <rFont val="Calibri"/>
        <family val="2"/>
        <scheme val="minor"/>
      </rPr>
      <t>Harlem (N.Y.) Children’s Zone
– Promise Academy Charter
Middle School</t>
    </r>
  </si>
  <si>
    <t>A charter middle school that seeks to give students in grades 6–8 a well-rounded, high-quality education. The Promise Academy is part of the Harlem Children’s Zone, a 97-block area in Harlem, NY, that combines "no excuses" charter schools with communitywide initiatives to address some of the problems faced by underprivileged children.</t>
  </si>
  <si>
    <t>Middle School
Evidence Rating: Effective - One study Effective - One study
Program Description
Program Goals/Target Population
The Harlem Children’s Zone (HCZ) is a 97-block area in the Harlem neighborhood of New York, NY, that combines "no excuses" charter schools with communitywide initiatives to address some of the main problems that underprivileged children face every day, such as inadequate schools, high-crime neighborhoods, and health issues. One important component of the HCZ Project is the Promise Academy Charter Middle School, which aims to provide students in grades 6–8 with a well-rounded, high-quality education.
The Promise Academy middle school serves predominately low-income, minority students in Harlem who are usually 2 or 3 years behind grade level. While the community programs offered by HCZ are available to anyone living near the area, the charter middle school is not open to all students. Because of the limited amount of space available, admission to the Promise Academy is only offered to students whose numbers are randomly selected during the middle school lottery. The school began in 2004 with 100 sixth graders, and by 2009, there were 700 middle school students in the system.</t>
  </si>
  <si>
    <t>https://www.crimesolutions.gov/ProgramDetails.aspx?ID=149</t>
  </si>
  <si>
    <t>http://www.hczpromiseacademy.org/</t>
  </si>
  <si>
    <t>1: Math scores
2: ELA scores
3: Absences &amp; matriculation
4: Elementary school results</t>
  </si>
  <si>
    <t>Academic Performance</t>
  </si>
  <si>
    <t xml:space="preserve">Ages 11-14. </t>
  </si>
  <si>
    <r>
      <rPr>
        <sz val="10"/>
        <rFont val="Calibri"/>
        <family val="2"/>
        <scheme val="minor"/>
      </rPr>
      <t>Healthy Families America</t>
    </r>
  </si>
  <si>
    <t>A home visitation program targeting expecting and new parents, with children up to age 5, who are at risk of abusing or neglecting their children. It is designed to promote healthy families and children through a variety of services, including child development, access to health care, and parent education.</t>
  </si>
  <si>
    <t>The mission of Healthy Families America (HFA) is to promote child well-being and prevent the abuse and neglect of our nation’s children through home visiting services. The goals of the program are to:
Build and sustain community partnerships to systematically engage overburdened families in home visiting services prenatally or at birth
Cultivate and strengthen nurturing parent–child relationships
Promote healthy childhood growth and development
Enhance family functioning by reducing risk and building protective factors</t>
  </si>
  <si>
    <t>https://www.crimesolutions.gov/ProgramDetails.aspx?ID=200</t>
  </si>
  <si>
    <t>http://www.healthyfamiliesamerica.org/home/index.shtml</t>
  </si>
  <si>
    <t>http://www.healthyfamiliesamerica.org/research/index.shtml</t>
  </si>
  <si>
    <t>1: Child maltreatment
2: Parenting behaviors
3: Precursors to delinquency</t>
  </si>
  <si>
    <t>Crime &amp; Crime Prevention
Victims &amp; Victimization</t>
  </si>
  <si>
    <t xml:space="preserve">Ages 0-5, 16-28. </t>
  </si>
  <si>
    <r>
      <rPr>
        <sz val="10"/>
        <rFont val="Calibri"/>
        <family val="2"/>
        <scheme val="minor"/>
      </rPr>
      <t>HOMEBUILDERS</t>
    </r>
  </si>
  <si>
    <t>HOMEBUILDERS is an intensive family preservation services program designed to improve family functioning and children's behavior and to prevent out-of-home placement of children into foster or group care, psychiatric hospitals, or correctional facilities.</t>
  </si>
  <si>
    <t xml:space="preserve">HOMEBUILDERS is an intensive family preservation services program designed to improve family functioning and children's behavior and to prevent out-of-home placement of children into foster or group care, psychiatric hospitals, or correctional facilities. Drawing on social learning and crisis intervention theories, the program is structured to reduce barriers to family support services and maximize opportunities for family members to learn new personal and social skills. Families with one or more children (up to age 18) who are at imminent risk of out-of-home placement or have been placed out of the home and need intensive services to reunify with the family are typically referred to HOMEBUILDERS by protective services, foster care and adoption agencies, community mental health professionals, probate courts, or domestic violence shelters. These families are usually experiencing problems such as child abuse and neglect, other family violence, juvenile delinquency, mental illness, and/or substance abuse.
Within 24 hours of referral, participating families begin receiving services from trained, master's-level therapists, who meet with families in their homes and neighborhood during sessions that are scheduled on a flexible basis. Services provided by therapists include social support services (e.g., assistance with transportation, budgeting, household maintenance, and home repair), counseling, modeling of parenting skills, extensive interagency treatment planning, and family advocacy within the community context. Each therapist serves two or three families at a time, typically spending 40 or more hours in face-to-face contact with family members. In addition, therapists are on call to families 24 hours per day, 7 days per week. Program services usually last 4-6 weeks, although extensions are allowed, and two booster sessions are offered in the 6 months after services end. </t>
  </si>
  <si>
    <t>http://www.nrepp.samhsa.gov/ViewIntervention.aspx?id=277</t>
  </si>
  <si>
    <t>http://www.institutefamily.org/default.asp</t>
  </si>
  <si>
    <t>http://www.institutefamily.org/aboutus_program.asp</t>
  </si>
  <si>
    <t>1: Child behavior problems
2: Out-of-home placement</t>
  </si>
  <si>
    <t>Family/relationships
Mental health
Social functioning</t>
  </si>
  <si>
    <t>HOMEBUILDERS has been adapted for use in Australia (with Aboriginal and non-Aboriginal populations), Belgium, and the Netherlands.</t>
  </si>
  <si>
    <r>
      <rPr>
        <sz val="10"/>
        <rFont val="Calibri"/>
        <family val="2"/>
        <scheme val="minor"/>
      </rPr>
      <t>Job Corps</t>
    </r>
  </si>
  <si>
    <t>A national comprehensive residential, education, and job training program that targets economically disadvantaged youths between the ages of 16 and 24 years old.</t>
  </si>
  <si>
    <t>Job Corps is the nation’s largest federally funded vocationally focused education and training program for economically disadvantaged youths. Job Corps was established by the Economic Opportunity Act of 1964 and currently operates under the provisions of the Workforce Investment Act of 1998. The U.S. Department of Labor administers Job Corps through a national office and six regional offices and provides services through partnerships with private and public agencies. Job Corps delivers intensive education (academic and general health) and training (vocational and social skills) to participants enrolled in its nationwide network of residential campuses. This training is delivered through a combination of classroom and practical hands-on experiences to prepare youths for stable, long-term, high-paying jobs. Training approaches and methods vary to allow for individualized instruction to meet the needs of each participant.</t>
  </si>
  <si>
    <t>https://www.crimesolutions.gov/ProgramDetails.aspx?ID=270</t>
  </si>
  <si>
    <t>http://www.jobcorps.gov/home.aspx</t>
  </si>
  <si>
    <t>1: Arrests
2: Conviction
3: Incarceration
4: Alcohol/drug usage
5: Employment
6: Earnings</t>
  </si>
  <si>
    <t xml:space="preserve">Ages 16-24 to be eligible. </t>
  </si>
  <si>
    <r>
      <rPr>
        <sz val="10"/>
        <rFont val="Calibri"/>
        <family val="2"/>
        <scheme val="minor"/>
      </rPr>
      <t>Kansas City (MO) Gun
Experiment</t>
    </r>
  </si>
  <si>
    <t>The Kansas City (MO) Gun Experiment was a police patrol project that was aimed at reducing gun violence, drive-by shootings, and homicides. For 29 weeks during 1992–93, the Kansas City Police Department (KCPD) focused extra police patrols in gun crime “hot spots” in a targeted area of the city. Extra patrol was provided in rotation by officers from the Central Patrol Division in a pair of two-officer cars. The officers on overtime worked from 7 p.m. to 1 a.m., 7 days a week. They were asked to concentrate on gun detection through proactive patrol, and they were not required to answer other calls for service.</t>
  </si>
  <si>
    <t>https://www.crimesolutions.gov/ProgramDetails.aspx?ID=238</t>
  </si>
  <si>
    <t>1: Gun seizures
2: Trends in gun crime
3: Displacement
4: Drive-by shootings
5: Homicides
6: Other crimes</t>
  </si>
  <si>
    <t>Crime &amp; Crime Prevention
Law Enforcement</t>
  </si>
  <si>
    <r>
      <rPr>
        <sz val="10"/>
        <rFont val="Calibri"/>
        <family val="2"/>
        <scheme val="minor"/>
      </rPr>
      <t>Keepin' it REAL (Refuse, Explain, Avoid, Leave)</t>
    </r>
  </si>
  <si>
    <t xml:space="preserve"> Keepin' it REAL is a multicultural, school-based substance use prevention program for students 12-14 years old. Keepin' it REAL uses a 10-lesson curriculum taught by trained classroom teachers in 45-minute sessions over 10 weeks, with booster sessions delivered in the following school year.</t>
  </si>
  <si>
    <t>http://www.nrepp.samhsa.gov/ViewIntervention.aspx?id=133</t>
  </si>
  <si>
    <t>http://www.kir.psu.edu/index.shtml</t>
  </si>
  <si>
    <t>http://www.kir.psu.edu/research/publications.shtml</t>
  </si>
  <si>
    <t>1: Alcohol, cigarette, and marijuana use
2: Anti-substance use attitudes
3: Normative beliefs about substance use
4: Substance use resistance</t>
  </si>
  <si>
    <t>Alcohol
Drugs
Tobacco</t>
  </si>
  <si>
    <t>(www.dare.org)
From NREPP: "Keepin' it REAL is a culturally grounded intervention that incorporates ethnic values to enhance resilience to substance use. Mexican American (Spanish- and English-language versions), African American, and multicultural versions of keepin' it REAL are available."</t>
  </si>
  <si>
    <r>
      <rPr>
        <sz val="10"/>
        <rFont val="Calibri"/>
        <family val="2"/>
        <scheme val="minor"/>
      </rPr>
      <t>KiVa Antibullying Program</t>
    </r>
  </si>
  <si>
    <t>A school-based program delivered to elementary-aged students to reduce school bullying and victimization. The program was designed for national use in the Finnish comprehensive schools.</t>
  </si>
  <si>
    <t>The KiVa Antibullying Program is a school-based program delivered to all students in grades One, Four, and Seven. It was designed for national use in the Finnish comprehensive schools. Its goal is to reduce school bullying and victimization. The central aims of the program are to:
Raise awareness of the role that a group plays in maintaining bullying
Increase empathy toward victims
Promote strategies to support the victim and to support children’s self-efficacy to use those strategies
Increase children’s skills in coping when they are victimized</t>
  </si>
  <si>
    <t>https://www.crimesolutions.gov/ProgramDetails.aspx?ID=100</t>
  </si>
  <si>
    <t>http://www.kivaprogram.net/</t>
  </si>
  <si>
    <t>http://www.kivaprogram.net/evidence-of-effectiveness</t>
  </si>
  <si>
    <t>1: Self-reported bullying
2: Self-reported victimization
3: Peer-reported bullying
4: Peer-reported victimization
5: Secondary Outcomes (defending victims, antibullying attitudes, empathy)</t>
  </si>
  <si>
    <t>Victims &amp; Victimization</t>
  </si>
  <si>
    <t xml:space="preserve">Ages 10-12. </t>
  </si>
  <si>
    <r>
      <rPr>
        <sz val="10"/>
        <rFont val="Calibri"/>
        <family val="2"/>
        <scheme val="minor"/>
      </rPr>
      <t>Linking the Interests of
Families and Teachers (LIFT)</t>
    </r>
  </si>
  <si>
    <t>A program designed to prevent the development of aggressive and antisocial behaviors in children within an elementary school setting.</t>
  </si>
  <si>
    <t>Linking the Interests of Families and Teachers (LIFT) is a preventive intervention designed to address two factors that put children at risk for subsequent antisocial behavior and delinquency: 1) aggressive and other at-risk social behaviors with teachers and peers at school and 2) certain parenting practices, including inconsistent discipline and lax supervision. The target population is children within the elementary school setting, particularly first graders and fifth graders. The program is designed for children and their families living in at-risk neighborhoods.</t>
  </si>
  <si>
    <t>https://www.crimesolutions.gov/ProgramDetails.aspx?ID=191</t>
  </si>
  <si>
    <t>http://www.oslc.org/projects/popups-projects/link-family-teacher.html</t>
  </si>
  <si>
    <t>1: Child physical aggression
2: Mother behavior
3: Teacher ratings of child behavior
4: Substance use initiation
5: Substance use growth over time</t>
  </si>
  <si>
    <r>
      <rPr>
        <sz val="10"/>
        <rFont val="Calibri"/>
        <family val="2"/>
        <scheme val="minor"/>
      </rPr>
      <t>Media Detective</t>
    </r>
  </si>
  <si>
    <t>Media Detective is a media literacy education program for 3rd- to 5th-grade students. The goal of the program is to prevent or delay the onset of underage alcohol and tobacco use by enhancing the critical thinking skills of students so they become adept in deconstructing media messages, particularly those related to alcohol and tobacco products, and by encouraging healthy beliefs and attitudes about abstaining from alcohol and tobacco use.</t>
  </si>
  <si>
    <t>http://www.nrepp.samhsa.gov/ViewIntervention.aspx?id=183</t>
  </si>
  <si>
    <t>http://www.irtinc.us/Products/MediaDetective.aspx</t>
  </si>
  <si>
    <t>http://www.irtinc.us/Products/MediaDetective/Findings.aspx</t>
  </si>
  <si>
    <t>1: Media deconstruction skills for alcohol
2: Understanding of persuasive intent of advertising
3: Interest in alcohol-branded merchandise
4: Intentions to use alcohol and tobacco
5: Self-efficacy related to drinking and smoking behaviors</t>
  </si>
  <si>
    <t>Alcohol
Social functioning
Tobacco</t>
  </si>
  <si>
    <t>From NREPP: "Since its development in 2006, Media Detective has been implemented in an estimated 80 classrooms with approximately 1,900 elementary school-aged students in the United States (mostly in North Carolina)."</t>
  </si>
  <si>
    <r>
      <rPr>
        <sz val="10"/>
        <rFont val="Calibri"/>
        <family val="2"/>
        <scheme val="minor"/>
      </rPr>
      <t>Media Ready</t>
    </r>
  </si>
  <si>
    <t>Media Ready is a media literacy education program for 6th- to 8th-grade students. The goal of the program is to prevent or delay the onset of underage alcohol and tobacco use by encouraging healthy beliefs and attitudes about abstaining from alcohol and tobacco use and by enhancing the ability to apply critical thinking skills in interpreting media messages, particularly those related to alcohol and tobacco products.</t>
  </si>
  <si>
    <t>http://www.nrepp.samhsa.gov/ViewIntervention.aspx?id=184</t>
  </si>
  <si>
    <t>http://www.irtinc.us/products/mediaready/index.html</t>
  </si>
  <si>
    <t>1: Intentions to use alcohol
2: Intentions to use tobacco
3: Media deconstruction skills for alcohol and tobacco</t>
  </si>
  <si>
    <t>From NREPP: "Since its development in 2005, Media Ready has been implemented in an estimated 411 classrooms with approximately 10,275 middle school-aged students in the United States (mostly in North Carolina)."</t>
  </si>
  <si>
    <r>
      <rPr>
        <sz val="10"/>
        <rFont val="Calibri"/>
        <family val="2"/>
        <scheme val="minor"/>
      </rPr>
      <t>Mendota Juvenile Treatment
Center</t>
    </r>
  </si>
  <si>
    <t>The Mendota Juvenile Treatment Center (MJTC) program offers intensive mental health treatment to the most violent male adolescents held in secured correctional facilities. Primary themes of the program include helping youth accept responsibility for their behavior, teaching social skills, resolving mental health issues, and helping to build positive relationships with families.</t>
  </si>
  <si>
    <t>The Mendota Juvenile Treatment Center (MJTC) program offers intensive mental health treatment to the most violent male adolescents held in secured correctional facilities. Primary themes of the program include helping youth accept responsibility for their behavior, teaching social skills, resolving mental health issues, and helping to build positive relationships with families. Originally established by the Wisconsin legislature as part of broad juvenile justice reform, the program has a unique clinical-correctional hybrid structure. It is operated under the administrative code of the Department of Corrections as a secured correctional facility but housed on the grounds of a State mental health facility. The ratio of clinical staff to residents is about twice that of more typical juvenile corrections units. Youth who are transferred to MJTC are selected by the staff of juvenile corrections institutions based on failure in the rehabilitative programming, nearly always because of aggressive or disruptive behavior.
The MJTC program relies on a variation of the "Decompression" treatment model combined with Aggression Replacement Training, a cognitive-behavioral treatment approach. The Decompression treatment model assumes that defiant behavior can become cyclic when the defiant response to a sanction is itself sanctioned, resulting in more defiance and increasing sanctions. Increased sanctions further disenfranchise youth from conventional goals and values and may result in a "compressed," or actively and antagonistically defiant, behavior pattern. Inside the juvenile correctional institution, the typical outcome of this cycle of behavior and sanctions is extended periods of segregation or other controls permitted under the juvenile administrative code. The MJTC model attempts to erode aggressive adolescent offenders' antagonistic defiance of authority figures. Staff are trained to give priority to continuous intensive treatment in how they respond to disruptive and aggressive behavior.
The MJTC program provides school services and group therapy focused on anger management, improved social skills and problem solving, and issues of substance abuse and sexual offenses. Youth in the program typically have several individual counseling sessions each week with a psychologist, psychiatrist, or social worker. A cornerstone of the intervention is the Today-Tomorrow Program, a behavioral point system that closely monitors the youth's behavior and is highly responsive to changes in his behavior. Adolescents earn privileges following relatively short periods of positive behavior.
Across the three studies reviewed, the average length of time in treatment at MJTC ranged from 45 to 83 weeks.</t>
  </si>
  <si>
    <t>http://www.nrepp.samhsa.gov/ViewIntervention.aspx?id=38</t>
  </si>
  <si>
    <t>http://www.dhs.wisconsin.gov/mh_mendota/Programs/MJTC/MJTC.HTM</t>
  </si>
  <si>
    <t>1: Violent recidivism
2: Behavioral compliance
3: Absence of security-based sanctions</t>
  </si>
  <si>
    <t>Crime/delinquency
Social functioning</t>
  </si>
  <si>
    <t>From NREPP: Used with males originally, but "The MJTC program has been adapted for use at several treatment centers with specialized populations, including adjudicated female youth, youth held for a short stay, and individuals committed under the Wisconsin Sexually Violent Persons Law."</t>
  </si>
  <si>
    <r>
      <rPr>
        <sz val="10"/>
        <rFont val="Calibri"/>
        <family val="2"/>
        <scheme val="minor"/>
      </rPr>
      <t>Multidimensional Family
Therapy (MDFT)</t>
    </r>
  </si>
  <si>
    <t>Multidimensional Family Therapy (MDFT) is a comprehensive and multisystemic family-based outpatient or partial hospitalization (day treatment) program for substance-abusing adolescents, adolescents with co-occurring substance use and mental disorders, and those at high risk for continued substance abuse and other problem behaviors such as conduct disorder and delinquency.</t>
  </si>
  <si>
    <t>http://www.nrepp.samhsa.gov/ViewIntervention.aspx?id=16</t>
  </si>
  <si>
    <t>http://www.mdft.org/</t>
  </si>
  <si>
    <t>http://www.mdft.org/mdft/media/files/Liddle-(2009)-Adolescent-drug-abuse-A-family-based-multidimensional-approach.pdf</t>
  </si>
  <si>
    <t>http://www.mdft.org/Proven-Success/Independent-scientific-and-scholarly-reviews</t>
  </si>
  <si>
    <t>1: Substance use
2: Substance use-related problem severity
3: Abstinence from substance use
4: Treatment retention
5: Recovery from substance use
6: Risk factors for continued substance use and other problem behaviors
7: School performance
8: Delinquency
9: Cost effectiveness</t>
  </si>
  <si>
    <t>Alcohol
Cost
Crime/delinquency
Drugs
Education
Employment
Family/relationships
Mental health
Social functioning
Treatment/recovery
Violence</t>
  </si>
  <si>
    <t>Some program materials have been translated into Spanish. Training materials have been translated into Dutch, with additional translations underway into French, German, and Russian.</t>
  </si>
  <si>
    <r>
      <rPr>
        <sz val="10"/>
        <rFont val="Calibri"/>
        <family val="2"/>
        <scheme val="minor"/>
      </rPr>
      <t>Multisystemic Therapy-Family
Integrated Transitions (MST- FIT)</t>
    </r>
  </si>
  <si>
    <t>The program provides integrated individual and family services to juvenile offenders who have co-occurring mental health and chemical dependency disorders during their transition from incarceration back into the community.</t>
  </si>
  <si>
    <t>The Multisystemic Therapy–Family Integrated Transitions (MST–FIT) program provides integrated individual and family services to juvenile offenders who have co-occurring mental health and chemical dependency disorders. Services are provided during a juvenile’s transition from incarceration back into the community. The overall goal of MST–FIT is to provide necessary treatment to youth, thereby reducing recidivism. The program also seeks to connect youth and their families to appropriate community supports, achieve youth abstinence from alcohol and other drugs, improve youth mental health, and increase youth prosocial behavior. 
The program was developed after the Washington State Legislature initiated a pilot rehabilitation program for juvenile offenders with co-occurring substance abuse and mental health disorders who had received sentences to enter a state Juvenile Rehabilitation Administration (JRA) institution. The MST–FIT program begins in a youth’s final 2 months in a residential facility and continues for 4 to 6 months during parole supervision. MST–FIT is based on components of three programs: Multisystemic Therapy (MST), Dialectical Behavior Therapy (DBT), and Motivational Enhancement Therapy (MET).</t>
  </si>
  <si>
    <t>https://www.crimesolutions.gov/ProgramDetails.aspx?ID=271</t>
  </si>
  <si>
    <t>http://depts.washington.edu/pbhjp/projects/fit.php</t>
  </si>
  <si>
    <t xml:space="preserve">1: Overall recidivism
2: Felony recidivism
3: Violent Felony Recidivism
4: Misdemeanor Recidivism
</t>
  </si>
  <si>
    <t>Drugs &amp; Substance Abuse</t>
  </si>
  <si>
    <t>Ages 12-19. Other MST adaptations: http://www.mstservices.com/MSTadaptations.pdf</t>
  </si>
  <si>
    <t>Nurturing Parenting Program</t>
  </si>
  <si>
    <t>The Nurturing Parenting Programs (NPP) are family-based programs for the prevention and treatment of child abuse and neglect. The programs were developed to help families who have been identified by child welfare agencies for past child abuse and neglect or who are at high risk for child abuse and neglect.</t>
  </si>
  <si>
    <t>The Nurturing Parenting Programs (NPP) are family-based programs for the prevention and treatment of child abuse and neglect. The programs were developed to help families who have been identified by child welfare agencies for past child abuse and neglect or who are at high risk for child abuse and neglect. The goals of NPP are to:
Increase parents' sense of self-worth, personal empowerment, empathy, bonding, and attachment.
Increase the use of alternative strategies to harsh and abusive disciplinary practices.
Increase parents' knowledge of age-appropriate developmental expectations.
Reduce abuse and neglect rates.
NPP instruction is based on psychoeducational and cognitive-behavioral approaches to learning and focuses on "re-parenting," or helping parents learn new patterns of parenting to replace their existing, learned, abusive patterns. By completing questionnaires and participating in discussion, role-play, and audiovisual exercises, participants learn how to nurture themselves as individuals and in turn build their nurturing family and parenting skills as dads, moms, sons, and daughters. Participants develop their awareness, knowledge, and skills in five areas: (1) age-appropriate expectations; (2) empathy, bonding, and attachment; (3) nonviolent nurturing discipline; (4) self-awareness and self-worth; and (5) empowerment, autonomy, and healthy independence. Participating families attend sessions either at home or in a group format with other families. Group sessions combine concurrent separate experiences for parents and children with shared "family nurturing time." In home-based sessions, parents and children meet separately and jointly during a 90-minute lesson once per week for 15 weeks.
Two group facilitators are recommended for every seven adults participating in the program. Two additional group facilitators are recommended for every 10 children participating. NPP can be implemented by professionals or paraprofessionals in fields such as social work, education, recreation, and psychology who have undergone NPP facilitator training and have related experience.
Multiple NPPs have been developed for various age groups and family circumstances (see the Adaptations section below for more information). The studies reviewed for this summary involved the NPPs designed for (1) parents and their children 0-5 years and (2) parents and their school-age children 5-12 years.</t>
  </si>
  <si>
    <t>2010</t>
  </si>
  <si>
    <t>http://nrepp.samhsa.gov/ViewIntervention.aspx?id=171</t>
  </si>
  <si>
    <t>http://nurturingparenting.com/</t>
  </si>
  <si>
    <t>1: Parenting attitudes, knowledge, beliefs, and behaviors
2: Recidivism of child abuse and neglect
3: Children's behavior and attitudes toward parenting
4: Family interaction</t>
  </si>
  <si>
    <t>Family/relationships
Social functioning
Trauma/injuries</t>
  </si>
  <si>
    <t xml:space="preserve">This is a suite of programs aimed at different populations and at different prevention levels: primary, secondary, tertiary, and comprehensive. There are many adaptations, including for military families, father-focused, Christian, teen parents, etc. Materials have been translated into Arabic, Hmong, Kreyol (Haitian), and Spanish. </t>
  </si>
  <si>
    <r>
      <rPr>
        <sz val="10"/>
        <rFont val="Calibri"/>
        <family val="2"/>
        <scheme val="minor"/>
      </rPr>
      <t>Parent Child Interaction
Therapy (PCIT)</t>
    </r>
  </si>
  <si>
    <t>Parent-Child Interaction Therapy (PCIT) is a treatment program for young children with conduct disorders that places emphasis on improving the quality of the parent-child relationship and changing parent-child interaction patterns.</t>
  </si>
  <si>
    <t>Parent-Child Interaction Therapy (PCIT) is a treatment program for young children with conduct disorders that places emphasis on improving the quality of the parent-child relationship and changing parent-child interaction patterns. PCIT was developed for children ages 2-7 years with externalizing behavior disorders. In PCIT, parents are taught specific skills to establish or strengthen a nurturing and secure relationship with their child while encouraging prosocial behavior and discouraging negative behavior. This treatment has two phases, each focusing on a different parent-child interaction: child-directed interaction (CDI) and parent-directed interaction (PDI). In each phase, parents attend one didactic session to learn interaction skills and then attend a series of coaching sessions with the child in which they apply these skills. During the CDI phase, parents learn nondirective play skills similar to those used in play therapy and engage their child in a play situation with the goal of strengthening the parent-child relationship. During the PDI phase, parents learn to direct the child's behavior with clear, age-appropriate instructions and consistent consequences with the aim of increasing child compliance. Ideally, during coaching sessions, the therapist observes the interaction from behind a one-way mirror and provides guidance to the parent through a "bug-in-the-ear" hearing device. PCIT is generally administered in 15 weekly, 1-hour sessions in an outpatient clinic by a licensed mental health professional with experience working with children and families. The treatment manual provides written outlines in checklist form for each session. The program has been used with families with a history of physical abuse, children with prenatal substance exposure, and children with developmental disabilities.</t>
  </si>
  <si>
    <t>http://www.nrepp.samhsa.gov/ViewIntervention.aspx?id=23</t>
  </si>
  <si>
    <t>http://www.pcit.org</t>
  </si>
  <si>
    <t>http://www.pcit.org/literature/</t>
  </si>
  <si>
    <t>1: Parent-child interaction
2: Child conduct disorders
3: Parent distress and locus of control
4: Recurrence of physical abuse</t>
  </si>
  <si>
    <t>Family/relationships
Mental health
Social functioning
Trauma/injuries
Violence</t>
  </si>
  <si>
    <t>From NREPP: "The program has been adapted and/or translated for use in Australia, Germany, Hong Kong, the Netherlands, Norway, Puerto Rico, Russia, and Taiwan."</t>
  </si>
  <si>
    <t>Parenting Wisely</t>
  </si>
  <si>
    <t>Parenting Wisely is a set of interactive, computer-based training programs for parents of children ages 3-18 years. Based on social learning, cognitive behavioral, and family systems theories, the programs aim to increase parental communication and disciplinary skills.</t>
  </si>
  <si>
    <t>Parenting Wisely is a set of interactive, computer-based training programs for parents of children ages 3-18 years. Based on social learning, cognitive behavioral, and family systems theories, the programs aim to increase parental communication and disciplinary skills. The original Parenting Wisely program, American Teens, is designed for parents whose preteens and teens are at risk for or are exhibiting behavior problems such as substance abuse, delinquency, and school dropout. Parents use this self-instructional program on an agency's personal computer or laptop, either on site or at home, using the CD-ROM or online format. During each of nine sessions, users view a video enactment of a typical family struggle and then choose from a list of solutions representing different levels of effectiveness, each of which is portrayed and critiqued through interactive questions and answers. Each session ends with a quiz. All nine sessions can be completed in 2 to 3 hours. Parents also receive workbooks containing program content and exercises to promote skill building and practice.
Adaptations of the original Parenting Wisely program have been created for various groups of youth. One of these adaptations, Young Children, targets children ages 3-9 years. Although the studies reviewed in this summary primarily evaluated the original version of Parenting Wisely, the Young Children version was also evaluated, as were adaptations created to be implemented with groups of parents.</t>
  </si>
  <si>
    <t>http://nrepp.samhsa.gov/ViewIntervention.aspx?id=35</t>
  </si>
  <si>
    <t>http://www.familyworksinc.com</t>
  </si>
  <si>
    <t>http://www.familyworksinc.com/independent-research.html</t>
  </si>
  <si>
    <t>1: Child problem behaviors
2: Parental knowledge, beliefs, and behaviors
3: Parental sense of competence</t>
  </si>
  <si>
    <t>Mental health promotion
Substance abuse prevention</t>
  </si>
  <si>
    <t xml:space="preserve">Materials have been translated into Spanish and French. </t>
  </si>
  <si>
    <t>A multilevel, family-centered intervention targeting children at risk for problem behaviors or substance use and their families.</t>
  </si>
  <si>
    <t xml:space="preserve">The Adolescent Transitions Program (ATP) is a multilevel, family-centered intervention targeting children at risk for problem behaviors or substance use and their families. Designed to address family dynamics related to the risk of adolescent problem behavior, the program is delivered to parents and their children in a middle school setting. Parent-focused segments of ATP concentrate on developing family management skills such as making requests, using rewards, monitoring, making rules, providing reasonable consequences for rule violations, problem solving, and active listening. 
The program’s intermediate goal is to improve parents’ family management and communication skills. The long-term goal is to hinder the development of adolescent antisocial behaviors and drug experimentation. To accomplish these goals, the intervention uses a “tiered” strategy and links universal, selected, and indicated intervention services available to families and youths. The ATP framework’s core feature is that specific intervention services are individually determined for each family in order to adapt the provided treatment to their needs and motivational levels. The program promotes self-selection of the most appropriate intervention services based on a systematic assessment of parent and child functioning. </t>
  </si>
  <si>
    <t>https://www.crimesolutions.gov/ProgramDetails.aspx?ID=289</t>
  </si>
  <si>
    <t>http://fcu.cfc.uoregon.edu/</t>
  </si>
  <si>
    <t>1. Substance use
2. Substance use and antisocial behavior
3. Arrests</t>
  </si>
  <si>
    <t xml:space="preserve">Blueprint: ages 12-14. Crimesolutions.gov: ages 11-17. </t>
  </si>
  <si>
    <r>
      <rPr>
        <sz val="10"/>
        <rFont val="Calibri"/>
        <family val="2"/>
        <scheme val="minor"/>
      </rPr>
      <t>Raising Healthy Children
Program</t>
    </r>
  </si>
  <si>
    <t>A comprehensive and multifaceted school-based preventive intervention that concentrates on promoting positive youth development by using a social developmental approach to target risk and protective factors.</t>
  </si>
  <si>
    <t>Raising Healthy Children (RHC) is a comprehensive, school-based preventive intervention that concentrates on promoting positive youth development by using a social developmental approach to target risk and protective factors. The school and family environment are incorporated into the individual programming, which targets the child. The program covers children from kindergarten through high school with developmentally and age-appropriate material at different stages. The main goals of RHC are to increase school commitment, academic performance, and social competency and to reduce antisocial behavior.</t>
  </si>
  <si>
    <t>https://www.crimesolutions.gov/ProgramDetails.aspx?ID=202</t>
  </si>
  <si>
    <t>http://www.sdrg.org/rhcsummary.asp</t>
  </si>
  <si>
    <t>1: School commitment and academic performance
2: Antisocial behavior
3: Social competency
4: Alcohol use
5: Marijuana use
6: Cigarette Use</t>
  </si>
  <si>
    <t xml:space="preserve">Ages 7-16. </t>
  </si>
  <si>
    <r>
      <rPr>
        <sz val="10"/>
        <rFont val="Calibri"/>
        <family val="2"/>
        <scheme val="minor"/>
      </rPr>
      <t>Second Step</t>
    </r>
  </si>
  <si>
    <t>Second Step is a classroom-based social-skills program for children 4 to 14 years of age that teaches socioemotional skills aimed at reducing impulsive and aggressive behavior while increasing social competence.</t>
  </si>
  <si>
    <t>http://www.nrepp.samhsa.gov/ViewIntervention.aspx?id=66</t>
  </si>
  <si>
    <t>http://www.cfchildren.org/second-step.aspx</t>
  </si>
  <si>
    <t>http://www.cfchildren.org/second-step/research.aspx</t>
  </si>
  <si>
    <t>1: Social competence and prosocial behavior
2: Incidence of negative, aggressive, or antisocial behaviors</t>
  </si>
  <si>
    <t>Social functioning
Violence</t>
  </si>
  <si>
    <t xml:space="preserve">A program of the Committee for Children, along with Steps to Respect. </t>
  </si>
  <si>
    <t>SNAP Boys  Program (formerly known as SNAP Under 12 Outreach aka SNAP ORP)
Project</t>
  </si>
  <si>
    <t>A specialized, family-focused intervention for boys under 12 who display aggressive and antisocial behavior problems.</t>
  </si>
  <si>
    <t>The SNAP® (Stop Now And Plan) Under 12 Outreach Project (SNAP® ORP) is a specialized, family-focused intervention for boys under age 12 who display aggressive and antisocial behavior problems. The primary goal of the program is to keep at-risk boys in school and out of trouble.
The SNAP® model provides a framework for teaching children and adults self-control and problem-solving and is grounded on the following principles: Scientist–Practitioner Model, Client-Centered Assessment, Gender Sensitive, Skill Acquisition and Generalization, Strength Focused, Continued Care, Collaborations and Partnerships, Community Based, Fidelity, and Accountability. The SNAP® model framework has been incorporated into various SNAP® programs based on needs and risks of different populations of children, youth, families, and communities such as SNAP® ORP, SNAP® Girls Connection, and SNAP® for Youth in Custody.
The program was originally developed in Ontario, Canada, in response to juvenile justice reforms made in 1984, when the minimum age of criminal responsibility was raised from 7 to 12 under the Young Offenders Act (now the Youth Criminal Justice Act). In Canada, children under 12 who commit offenses are handled by the provincial child welfare agencies, rather than by the juvenile justice system. SNAP® ORP serves boys ages 6–11 who have had police contact or are referred from other sources (e.g., schools, child welfare, parents) and who also are clinically assessed as engaging in above-average levels of aggressive, destructive, or other antisocial behavior. Typical referral behaviors include stealing, lying, truancy, assault, bullying, and aggression</t>
  </si>
  <si>
    <t>https://www.crimesolutions.gov/ProgramDetails.aspx?ID=231</t>
  </si>
  <si>
    <t>http://www.stopnowandplan.com/</t>
  </si>
  <si>
    <t>http://www.stopnowandplan.com/publications.php</t>
  </si>
  <si>
    <t xml:space="preserve">1: Average delinquency scores
2: Average aggression scores
3: Official criminal involvement
4: Child behavior checklist
5: Teacher's report form
</t>
  </si>
  <si>
    <t>Also has a SNAP Girls Program (formerly known as SNAP Girls Connection aka SNAP GC)</t>
  </si>
  <si>
    <r>
      <rPr>
        <sz val="10"/>
        <rFont val="Calibri"/>
        <family val="2"/>
        <scheme val="minor"/>
      </rPr>
      <t>Success for All</t>
    </r>
  </si>
  <si>
    <t>Success for All establishes school-wide reform which includes a basic literacy program that ensures that every child reaches the 3rd grade on time with adequate reading skills and builds on those skills throughout elementary school.</t>
  </si>
  <si>
    <t>Success for All (SFA) is primarily a literacy program, but is also a schoolwide reform initiative in which specific instructional processes, curriculum enhancements, and improved support resources for families and staff come together to ensure that every student acquires adequate basic language skills in pre-K through 2nd grade and that they build on these basic skills throughout the rest of elementary school. As such, the need for remediation and grade retention should drastically decline. The program has two major components: (a) student-level intervention which includes instruction based on the SFA philosophy and curriculum; and (b) school-level intervention which involves establishing a schoolwide "solutions" team (i.e., a team that addresses classroom management issues, seeks to increase parents’ participation, mobilizes integrated services to help families, and identifies particular problems such as homelessness), hiring a full-time program facilitator, and undertaking training and ongoing professional development for staff. Due to the comprehensive approach to reform, the significant and ongoing professional development across multiple years, and the focus on faculty support and buy-in from the outset, a vote of at least 80% of teachers in favor of program adoption is required.</t>
  </si>
  <si>
    <t>https://www.crimesolutions.gov/ProgramDetails.aspx?ID=312</t>
  </si>
  <si>
    <t>http://www.successforall.org/</t>
  </si>
  <si>
    <t>http://www.successforall.org/Results/</t>
  </si>
  <si>
    <t>1. Letter-word recognition
2. Word attack
3. Oral reading</t>
  </si>
  <si>
    <t>http://www.successforall.org/Research/State-by-State-Results/state_NC_ES/</t>
  </si>
  <si>
    <r>
      <rPr>
        <sz val="10"/>
        <rFont val="Calibri"/>
        <family val="2"/>
        <scheme val="minor"/>
      </rPr>
      <t>Teams-Games-Tournament
Alcohol Prevention</t>
    </r>
  </si>
  <si>
    <t>An approach to alcohol prevention that combines peer support with group reward structures. It is typically delivered to high school students.</t>
  </si>
  <si>
    <t>The Teams–Games–Tournaments (TGT) program is an approach to alcohol prevention that combines peer support with group reward structures. It is typically delivered to high school students. Within each participating school, students take part in a 4-week educational program providing alcohol information and encouraging the application of these concepts in the youths’ lives. All activities emphasize the use of peer support to enhance learning and the acceptance of responsible attitudes toward drinking. The program begins with a 50-question pretest of alcohol knowledge. Based on their test results, students are classified as high achievers (those with high levels of knowledge about alcohol), middle achievers (those with moderate knowledge), and low achievers (those most lacking). The students are then grouped into eight-member teams containing two high achievers, four middle achievers, and two low achievers. 
The alcohol education units are presented for 50 minutes each day for 4 weeks. During the first 3 days of each week, discussions and participatory activities cover alcohol-related concepts. On the fourth day, students work in their TGT teams to complete worksheets in preparation for the tournament. The tournament is held on the fifth day.
The tournament games are designed to assess and reinforce class lessons through short-answer questions. The structure ensures that competitors rotate through the tables regularly so that competition is not skewed in favor of any group of achievers. Scores are kept for each individual during the tournament games, as well as for teams. Individual and team scores are posted after the tournament.</t>
  </si>
  <si>
    <t>https://www.crimesolutions.gov/ProgramDetails.aspx?ID=302</t>
  </si>
  <si>
    <t>http://cmhsrc.utk.edu/index.shtml</t>
  </si>
  <si>
    <t>1: Alcohol knowledge
2: Drinking behavior
3: Attitude changes concerning drinking and driving
4: Impulsive behavior</t>
  </si>
  <si>
    <t xml:space="preserve">Ages 13-18. </t>
  </si>
  <si>
    <r>
      <rPr>
        <sz val="10"/>
        <rFont val="Calibri"/>
        <family val="2"/>
        <scheme val="minor"/>
      </rPr>
      <t>Trauma Focused Cognitive Behavioral Therapy  (Formerly Cognitive Behavioral Therapy for Child and Adolescent Traumatic Stress)</t>
    </r>
  </si>
  <si>
    <t>Trauma-Focused Cognitive Behavioral Therapy (TF-CBT) is a psychosocial treatment model designed to treat posttraumatic stress and related emotional and behavioral problems in children and adolescents.</t>
  </si>
  <si>
    <t>Trauma-Focused Cognitive Behavioral Therapy (TF-CBT) is a psychosocial treatment model designed to treat posttraumatic stress and related emotional and behavioral problems in children and adolescents. Initially developed to address the psychological trauma associated with child sexual abuse, the model has been adapted for use with children who have a wide array of traumatic experiences, including domestic violence, traumatic loss, and the often multiple psychological traumas experienced by children prior to foster care placement. The treatment model is designed to be delivered by trained therapists who initially provide parallel individual sessions with children and their parents (or guardians), with conjoint parent-child sessions increasingly incorporated over the course of treatment. The acronym PRACTICE reflects the components of the treatment model: Psychoeducation and parenting skills, Relaxation skills, Affect expression and regulation skills, Cognitive coping skills and processing, Trauma narrative, In vivo exposure (when needed), Conjoint parent-child sessions, and Enhancing safety and future development. Although TF-CBT is generally delivered in 12-16 sessions of individual and parent-child therapy, it also may be provided in the context of a longer-term treatment process or in a group therapy format.</t>
  </si>
  <si>
    <t>http://nrepp.samhsa.gov/ViewIntervention.aspx?id=135</t>
  </si>
  <si>
    <t>http://tfcbt.musc.edu/</t>
  </si>
  <si>
    <t>http://tfcbt.musc.edu/resources.php?p=5</t>
  </si>
  <si>
    <t>1: Child behavior problems
2: Child symptoms of posttraumatic stress disorder (PTSD)
3: Child depression
4: Child feelings of shame
5: Parental emotional reaction to child's experience of sexual abuse</t>
  </si>
  <si>
    <t>Family/relationships
Mental health
Social functioning
Trauma/injuries</t>
  </si>
  <si>
    <t xml:space="preserve">Online introductory training is free. Has been adapted for Latino and Tribal populations. The 2006 treatment book has been translated into Dutch and will soon be available in German, Japanese, Korean, and Mandarin. </t>
  </si>
  <si>
    <r>
      <rPr>
        <sz val="10"/>
        <rFont val="Calibri"/>
        <family val="2"/>
        <scheme val="minor"/>
      </rPr>
      <t>Aban Aya Youth Project</t>
    </r>
  </si>
  <si>
    <t>A school- and community-based program developed specifically for African American youth that focuses on building a sense of self and cultural pride, and strengthening ties to one’s family and surrounding community.</t>
  </si>
  <si>
    <t>Aban Aya Youth Project (Aban Aya) is a program developed specifically for African American youth that comprises two interrelated components: a social development curriculum (SDC) that is administered in classrooms by teachers and a school–community intervention (SCI), which enhances the SDC classroom component by bringing in the surrounding community. Aban Aya seeks to reduce and prevent five problem behaviors for African American youth:
·         Violence
·         Provoking behavior
·         Substance use
·         School delinquency
·         Early sexual activity/risky sexual activity
Students are taught how to resolve conflicts in a nonviolent manner and refusal skills to avoid using drugs and alcohol. The curriculum promotes the values of abstinence but also includes safe sex practices to reach out to youth who may already be sexually active. These problem behaviors are addressed while emphasizing self-esteem and cultural pride, and strengthening family and community ties. Prior research suggests that these cultural elements are important when working with African American youths. The program name comes from the Akan language, spoken in Ghana, where “Aban” means “fence” and is symbolic of double/social protection, and “Aya” means “an unfurling fern,” symbolizing self-determination.</t>
  </si>
  <si>
    <t>https://www.crimesolutions.gov/ProgramDetails.aspx?ID=129</t>
  </si>
  <si>
    <t>http://www.socio.com/passt24.php</t>
  </si>
  <si>
    <t>1. Violence
2. Provoking behavior
3. School delinquency
4. Substance use
5. Early sexual activity/risky sexual activity</t>
  </si>
  <si>
    <t>Ages 10-14. "Afrocentric social development curriculum."</t>
  </si>
  <si>
    <r>
      <rPr>
        <sz val="10"/>
        <rFont val="Calibri"/>
        <family val="2"/>
        <scheme val="minor"/>
      </rPr>
      <t>Across Ages</t>
    </r>
  </si>
  <si>
    <t>Across Ages is a school- and community-based substance abuse prevention program for youth ages 9 to 13. The unique feature of Across Ages is the pairing of older adult mentors (55 years and older) with young adolescents, specifically those making the transition to middle school.</t>
  </si>
  <si>
    <t>Across Ages is a school- and community-based substance abuse prevention program for youth ages 9 to 13. The unique feature of Across Ages is the pairing of older adult mentors (55 years and older) with young adolescents, specifically those making the transition to middle school. The overall goal of the program is to increase protective factors for high-risk students to prevent, reduce, or delay the use of alcohol, tobacco, and other drugs and the problems associated with substance use. The four intervention components are (1) a minimum of 2 hours per week of mentoring by older adults who are recruited from the community, matched with youth, and trained to serve as mentors; (2) 1-2 hours of weekly community service by youth, including regular visits to frail elders in nursing homes; (3) monthly weekend social and recreational activities for youth, their families, and mentors; and (4) 26 45-minute social competence training lessons taught weekly in the classroom using the Social Problem-Solving Module of the Social Competence Promotion Program for Young Adolescents developed by Roger Weissberg and colleagues. Implementing Across Ages requires a full-time project coordinator, a part-time outreach coordinator, and one mentor for every one or two students.</t>
  </si>
  <si>
    <t>http://nrepp.samhsa.gov/ViewIntervention.aspx?id=138</t>
  </si>
  <si>
    <t>http://www.acrossages.org/</t>
  </si>
  <si>
    <t>http://www.acrossages.org/publications</t>
  </si>
  <si>
    <t>1: Reactions to situations involving drug use
2: Attitudes toward school, future, and elders
3: School attendance
4: Knowledge about and attitudes toward older adults</t>
  </si>
  <si>
    <t>Alcohol
Education
Family/relationships
Tobacco</t>
  </si>
  <si>
    <t xml:space="preserve">Some materials have been adapted for Native American populations. </t>
  </si>
  <si>
    <r>
      <rPr>
        <sz val="10"/>
        <rFont val="Calibri"/>
        <family val="2"/>
        <scheme val="minor"/>
      </rPr>
      <t>Adolescent Community
Reinforcement Approach</t>
    </r>
  </si>
  <si>
    <t>The Adolescent Community Reinforcement Approach (A-CRA) to alcohol and substance use treatment is a behavioral intervention that seeks to replace environmental contingencies that have supported alcohol or drug use with prosocial activities and behaviors that support recovery.</t>
  </si>
  <si>
    <t>The Adolescent Community Reinforcement Approach (A-CRA) to alcohol and substance use treatment is a behavioral intervention that seeks to replace environmental contingencies that have supported alcohol or drug use with prosocial activities and behaviors that support recovery. This outpatient program targets youth 12 to 22 years old with DSM-IV cannabis, alcohol, and/or other substance use disorders. A-CRA includes guidelines for three types of sessions: adolescents alone, parents/caregivers alone, and adolescents and parents/caregivers together. According to the adolescent's needs and self-assessment of happiness in multiple areas of functioning, therapists choose from among 17 A-CRA procedures that address, for example, problem-solving skills to cope with day-to-day stressors, communication skills, and active participation in prosocial activities with the goal of improving life satisfaction and eliminating alcohol and substance use problems. Role-playing/behavioral rehearsal is a critical component of the skills training used in A-CRA, particularly for the acquisition of better communication and relapse prevention skills. Homework between sessions consists of practicing skills learned during sessions and participating in prosocial leisure activities.
A-CRA has been adapted for use with Assertive Continuing Care (ACC), which provides home visits to youth following residential treatment for alcohol and/or other substance dependence. It also has been adapted for use in a drop-in center for street-living, homeless youth to reduce substance use, increase social stability, and improve physical and mental health. These adaptations are reviewed in this summary.</t>
  </si>
  <si>
    <t>http://nrepp.samhsa.gov/ViewIntervention.aspx?id=41</t>
  </si>
  <si>
    <t>http://www.chestnut.org/LI/ACRAACC</t>
  </si>
  <si>
    <t>http://www.chestnut.org/Portals/14/PDF_Documents/Lighthouse/CYT/Products/ACRA_CYT_v4.pdf</t>
  </si>
  <si>
    <t>http://www.chestnut.org/LI/ACRAACC#Outcomes</t>
  </si>
  <si>
    <t>1: Abstinence from substance use
2: Recovery from substance use
3: Cost effectiveness
4: Linkage to and participation in continuing care services
5: Substance use
6: Social stability
7: Depression symptoms
8: Internalized behavior problems</t>
  </si>
  <si>
    <t>Alcohol
Cost
Drugs
Education
Employment
Homelessness
Mental health
Treatment/recovery</t>
  </si>
  <si>
    <t>From NREPP: "A-CRA has been adapted for use with Assertive Continuing Care, which provides home visits to youth following residential treatment for alcohol and/or substance dependence, and for use in a drop-in center for street-living, homeless youth to reduce substance use, increase social stability, and improve physical and mental health."</t>
  </si>
  <si>
    <r>
      <rPr>
        <sz val="10"/>
        <rFont val="Calibri"/>
        <family val="2"/>
        <scheme val="minor"/>
      </rPr>
      <t>Adolescent Coping with
Depression (CWA-D)</t>
    </r>
  </si>
  <si>
    <t>The Adolescent Coping With Depression (CWD-A) course is a cognitive behavioral group intervention that targets specific problems typically experienced by depressed adolescents. These problems include discomfort and anxiety, irrational/negative thoughts, poor social skills, and limited experiences of pleasant activities.</t>
  </si>
  <si>
    <t>The Adolescent Coping With Depression (CWD-A) course is a cognitive behavioral group intervention that targets specific problems typically experienced by depressed adolescents. These problems include discomfort and anxiety, irrational/negative thoughts, poor social skills, and limited experiences of pleasant activities. CWD-A consists of 16 2-hour sessions conducted over an 8-week period for mixed-gender groups of up to 10 adolescents. Each participant receives a workbook that provides structured learning tasks, short quizzes, and homework forms. To encourage generalization of skills to everyday situations, adolescents are given homework assignments that are reviewed at the beginning of the subsequent session. 
The CWD-A course was originally adapted from the adult version of the Coping With Depression course. In modifying the course for use with adolescents, in-session material and homework assignments were simplified, experiential learning opportunities (e.g., role-plays) were enhanced, and problem-solving skills were added to the curriculum.</t>
  </si>
  <si>
    <t>http://nrepp.samhsa.gov/ViewIntervention.aspx?id=11</t>
  </si>
  <si>
    <t>http://www.kpchr.org/research/public/acwd/acwd.html</t>
  </si>
  <si>
    <t>1: Recovery from depression
2: Self-reported symptoms of depression
3: Interviewer-rated symptoms of depression
4: Psychosocial level of functioning</t>
  </si>
  <si>
    <t xml:space="preserve">Crimesolutions: ages 10-18. </t>
  </si>
  <si>
    <r>
      <rPr>
        <sz val="10"/>
        <rFont val="Calibri"/>
        <family val="2"/>
        <scheme val="minor"/>
      </rPr>
      <t>All Stars</t>
    </r>
  </si>
  <si>
    <t>All Stars is a school-based program for middle school students (11-14 years old) designed to prevent and delay the onset of high-risk behaviors such as drug use, violence, and premature sexual activity.</t>
  </si>
  <si>
    <t>http://nrepp.samhsa.gov/ViewIntervention.aspx?id=28</t>
  </si>
  <si>
    <t>http://www.allstarsprevention.com/new/index2.html</t>
  </si>
  <si>
    <t>http://www.allstarsprevention.com/new/research.html</t>
  </si>
  <si>
    <t>1: Personal commitment not to use drugs
2: Lifestyle incongruence
3: School bonding
4: Normative beliefs
5: Cigarette use
6: Alcohol use
7: Inhalant use</t>
  </si>
  <si>
    <t>Alcohol
Drugs
Education
Quality of life
Tobacco
Violence</t>
  </si>
  <si>
    <t>Attachment-Based Family Therapy</t>
  </si>
  <si>
    <t>Attachment-Based Family Therapy (ABFT) is a treatment for adolescents ages 12-18 that is designed to treat clinically diagnosed major depressive disorder, eliminate suicidal ideation, and reduce dispositional anxiety.</t>
  </si>
  <si>
    <t>http://nrepp.samhsa.gov/ViewIntervention.aspx?id=314</t>
  </si>
  <si>
    <t>http://www.research.chop.edu/programs/cfis/abft.php</t>
  </si>
  <si>
    <t>http://www.research.chop.edu/programs/cfis/publications.php</t>
  </si>
  <si>
    <t>1: Major depressive disorder
2: Depression symptoms
3: Suicidal ideation
4: Anxiety symptoms
5: Treatment session attendance</t>
  </si>
  <si>
    <t>Mental health
Suicide
Treatment/recovery</t>
  </si>
  <si>
    <t xml:space="preserve">Currently working on adapting the program for suicidal LGBT adolescent youth. Materials have been translated into Spanish, Flemish, and Norwegian. </t>
  </si>
  <si>
    <r>
      <rPr>
        <sz val="10"/>
        <rFont val="Calibri"/>
        <family val="2"/>
        <scheme val="minor"/>
      </rPr>
      <t>Child-Parent Psychotherapy</t>
    </r>
  </si>
  <si>
    <t>Child-Parent Psychotherapy (CPP) is an intervention for children from birth through age 5 who have experienced at least one traumatic event (e.g., maltreatment, the sudden or traumatic death of someone close, a serious accident, sexual abuse, exposure to domestic violence) and, as a result, are experiencing behavior, attachment, and/or mental health problems, including posttraumatic stress disorder (PTSD).</t>
  </si>
  <si>
    <t>Child-Parent Psychotherapy (CPP) is an intervention for children from birth through age 5 who have experienced at least one traumatic event (e.g., maltreatment, the sudden or traumatic death of someone close, a serious accident, sexual abuse, exposure to domestic violence) and, as a result, are experiencing behavior, attachment, and/or mental health problems, including posttraumatic stress disorder (PTSD). The primary goal of CPP is to support and strengthen the relationship between a child and his or her parent (or caregiver) as a vehicle for restoring the child's sense of safety, attachment, and appropriate affect and improving the child's cognitive, behavioral, and social functioning.
The type of trauma experienced and the child's age or developmental status determine the structure of CPP sessions. For example, with infants, the child is present, but treatment focuses on helping the parent to understand how the child's and parent's experience may affect the child's functioning and development. With older children, including toddlers, the child is a more active participant in treatment, and treatment often includes play as a vehicle for facilitating communication between the child and parent. When the parent has a history of trauma that interferes with his or her response to the child, the therapist (a master's- or doctoral-level psychologist, a master's-level social worker or counselor, or a supervised trainee) helps the parent understand how this history can affect perceptions of and interactions with the child and helps the parent interact with the child in new, developmentally appropriate ways. In studies reviewed for this summary, mother-child dyads participated in weekly sessions for approximately 1 year with therapists who principally used a CPP treatment manual (Don't Hit My Mommy!).</t>
  </si>
  <si>
    <t>http://nrepp.samhsa.gov/ViewIntervention.aspx?id=194</t>
  </si>
  <si>
    <t>http://childtrauma.ucsf.edu/index.aspx</t>
  </si>
  <si>
    <t>1: Child PTSD symptoms
2: Child behavior problems
3: Children's representational models
4: Attachment security
5: Maternal PTSD symptoms
6: Maternal mental health symptoms other than PTSD symptoms</t>
  </si>
  <si>
    <r>
      <rPr>
        <sz val="10"/>
        <rFont val="Calibri"/>
        <family val="2"/>
        <scheme val="minor"/>
      </rPr>
      <t>Community Trials Intervention to Reduce High- Risk Drinking (RHRD)</t>
    </r>
  </si>
  <si>
    <t>Community Trials Intervention To Reduce High-Risk Drinking is a multicomponent, community-based program developed to alter the alcohol use patterns and related problems of people of all ages. The program incorporates a set of environmental interventions that assist communities in (1) using zoning and municipal regulations to restrict alcohol access through alcohol outlet density control; (2) enhancing responsible beverage service by training, testing, and assisting beverage servers and retailers in the development of policies and procedures to reduce intoxication and driving after drinking; (3) increasing law enforcement and sobriety checkpoints to raise actual and perceived risk of arrest for driving after drinking; (4) reducing youth access to alcohol by training alcohol retailers to avoid selling to minors and those who provide alcohol to minors; and (5) forming the coalitions needed to implement and support the interventions that address each of these prevention components.</t>
  </si>
  <si>
    <t>Community Trials Intervention To Reduce High-Risk Drinking is a multicomponent, community-based program developed to alter the alcohol use patterns and related problems of people of all ages. The program incorporates a set of environmental interventions that assist communities in (1) using zoning and municipal regulations to restrict alcohol access through alcohol outlet density control; (2) enhancing responsible beverage service by training, testing, and assisting beverage servers and retailers in the development of policies and procedures to reduce intoxication and driving after drinking; (3) increasing law enforcement and sobriety checkpoints to raise actual and perceived risk of arrest for driving after drinking; (4) reducing youth access to alcohol by training alcohol retailers to avoid selling to minors and those who provide alcohol to minors; and (5) forming the coalitions needed to implement and support the interventions that address each of these prevention components. The program aims to help communities reduce alcohol-related accidents and incidents of violence and the injuries that result from them. The program typically is implemented over several years, gradually phasing in various environmental strategies; however, the period of implementation may vary depending on local conditions and goals.</t>
  </si>
  <si>
    <t>http://nrepp.samhsa.gov/ViewIntervention.aspx?id=9</t>
  </si>
  <si>
    <t>http://www.pire.org/communitytrials/index.htm</t>
  </si>
  <si>
    <t>http://www.pire.org/communitytrials/Publications.htm</t>
  </si>
  <si>
    <t>1: Alcohol consumption patterns and related problems
2: Alcohol-related traffic crashes
3: Alcohol-related assaults</t>
  </si>
  <si>
    <t>Alcohol
Crime/delinquency
Environmental change</t>
  </si>
  <si>
    <t xml:space="preserve">Also, older adults (ages 55+). Some materials have been translated into Hmong and Spanish. </t>
  </si>
  <si>
    <t>Coping Cat</t>
  </si>
  <si>
    <t>Coping Cat is a cognitive behavioral treatment that assists school-age children in (1) recognizing anxious feelings and physical reactions to anxiety; (2) clarifying cognition in anxiety-provoking situations (i.e., unrealistic expectations); (3) developing a plan to help cope with the situation (i.e., determining what coping actions might be effective); and (4) evaluating performance and administering self-reinforcement as appropriate.</t>
  </si>
  <si>
    <t>Coping Cat is a cognitive behavioral treatment that assists school-age children in (1) recognizing anxious feelings and physical reactions to anxiety; (2) clarifying cognition in anxiety-provoking situations (i.e., unrealistic expectations); (3) developing a plan to help cope with the situation (i.e., determining what coping actions might be effective); and (4) evaluating performance and administering self-reinforcement as appropriate. The intervention uses behavioral training strategies with demonstrated efficacy, such as modeling real-life situations, role-playing, relaxation training, and contingent reinforcement. Throughout the sessions, therapists use social reinforcement to encourage and reward the children, and the children are encouraged to verbally reinforce their own successful coping. Coping Cat consists of 16 sessions. The first eight sessions are training sessions in which each of the basic concepts are introduced individually and then practiced and reinforced. In the second set of eight sessions, the child practices the new skills in both imaginary and real-life situations varying from low stress/low anxiety to high stress/high anxiety, depending on what is appropriate for each child.</t>
  </si>
  <si>
    <t>http://nrepp.samhsa.gov/ViewIntervention.aspx?id=91</t>
  </si>
  <si>
    <t>http://www.workbookpublishing.com</t>
  </si>
  <si>
    <t>1: Anxiety diagnoses/disorders
2: Anxiety symptoms--child report
3: Anxiety symptoms--parent report
4: Anxiety symptoms--teacher report
5: Anxiety symptoms--behavioral observation</t>
  </si>
  <si>
    <t>Education
Mental health</t>
  </si>
  <si>
    <t>Coping Cat program materials have been translated into Chinese, Hebrew, Japanese, Norwegian, Romanian, and Spanish.</t>
  </si>
  <si>
    <t>Creating Lasting Family Connections (CLFC)</t>
  </si>
  <si>
    <t>Creating Lasting Family Connections (CLFC), the currently available version of Creating Lasting Connections (CLC), is a family-focused program that aims to build the resiliency of youth aged 9 to 17 years and reduce the frequency of their alcohol and other drug (AOD) use.</t>
  </si>
  <si>
    <t>Creating Lasting Family Connections (CLFC), the currently available version of Creating Lasting Connections (CLC), is a family-focused program that aims to build the resiliency of youth aged 9 to 17 years and reduce the frequency of their alcohol and other drug (AOD) use. CLFC is designed to be implemented through a community system, such as churches, schools, recreation centers, and court-referred settings. The six modules of the CLFC curriculum, administered to parents/guardians and youth in 18-20 weekly training sessions, focus on imparting knowledge and understanding about the use of alcohol and other drugs, including tobacco; improving communication and conflict resolution skills; building coping mechanisms to resist negative social influences; encouraging the use of community services when personal or family problems arise; engendering self-knowledge, personal responsibility, and respect for others; and delaying the onset and reducing the frequency of AOD use among participating youth. The program supports problem identification and referrals to other community services for participants when necessary. Manuals for trainers, notebooks for participants, and other materials are available, but the program is intended to be modified with each implementation to reflect the needs of the participants and the skill level of the trainers.
Creating Lasting Connections was an experimental program implemented and evaluated in church and school communities with the families of high-risk 11- to 14-year-old youth. CLC served as the basis for CLFC, which is now in use.</t>
  </si>
  <si>
    <t>http://nrepp.samhsa.gov/ViewIntervention.aspx?id=82</t>
  </si>
  <si>
    <t>http://www.copes.org/original-clfc.php</t>
  </si>
  <si>
    <t>1: Use of community services
2: Parent knowledge and beliefs about AOD
3: Onset of youth AOD use
4: Frequency of youth AOD use</t>
  </si>
  <si>
    <t>Alcohol
Drugs
Family/relationships
Tobacco</t>
  </si>
  <si>
    <t xml:space="preserve">Adaptations include CLFC Fatherhood program and CLFC Marriage Enhancement Program, both of which have been reviewed separately by NREPP. Materials available in English and Spanish. Community Advocate Team (CAT) ensures adaptation to each implementing community. </t>
  </si>
  <si>
    <r>
      <rPr>
        <sz val="10"/>
        <rFont val="Calibri"/>
        <family val="2"/>
        <scheme val="minor"/>
      </rPr>
      <t>I Can Problem Solve (ICPS)</t>
    </r>
  </si>
  <si>
    <t>I Can Problem Solve (ICPS) is a universal school-based program that focuses on enhancing the interpersonal cognitive processes and problem-solving skills of children ages 4-12. ICPS is based on the idea that there is a set of these skills that shape how children (as well as adults) behave in interpersonal situations, influencing how they conceptualize their conflicts with others, whether they can think of a variety of solutions to these problems, and whether they can predict the consequences of their own actions.</t>
  </si>
  <si>
    <t>I Can Problem Solve (ICPS) is a universal school-based program that focuses on enhancing the interpersonal cognitive processes and problem-solving skills of children ages 4-12. ICPS is based on the idea that there is a set of these skills that shape how children (as well as adults) behave in interpersonal situations, influencing how they conceptualize their conflicts with others, whether they can think of a variety of solutions to these problems, and whether they can predict the consequences of their own actions. Rather than addressing specific behaviors as right or wrong, ICPS uses games, stories, puppets, illustrations, and role-plays to help children acquire a problem-solving vocabulary, learn to understand their own as well as others' feelings, think of alternative solutions, and think of potential consequences to an act. In turn, ICPS aims to prevent and reduce early high-risk behaviors, such as impulsivity and social withdrawal, and promote prosocial behaviors, such as concern for others and positive peer relationships. A key principle of the program is that the child, not the teacher, must solve the problem at hand. Giving the child this responsibility allows the child to develop the habit of creating solutions to problems, considering the potential consequences of one's actions, and thinking for oneself.
ICPS consists of three age-specific programs: preschool (containing 59 lessons), kindergarten and primary school (83 lessons), and intermediate elementary school (77 lessons). ICPS lessons are 20 minutes in duration and taught three to five times per week over the course of the academic year. In addition to the lessons, ICPS offers suggestions for integrating problem-solving principles into day-to-day classroom happenings, a technique called "ICPS dialoguing."</t>
  </si>
  <si>
    <t>http://nrepp.samhsa.gov/ViewIntervention.aspx?id=211</t>
  </si>
  <si>
    <t>http://www.thinkingchild.com/</t>
  </si>
  <si>
    <t>1: Interpersonal cognitive problem-solving skills
2: Prosocial behavior
3: Problem behaviors
4: School bonding</t>
  </si>
  <si>
    <t>Education
Social functioning
Violence</t>
  </si>
  <si>
    <t>"ICPS has been in use since 1971, when it was first developed under the name Interpersonal Cognitive Problem Solving; the name I Can Problem Solve was adopted in 1992. In addition to the three ICPS programs designed for school use (preschool, kindergarten and primary, intermediate elementary), three books based on ICPS have been developed for parents to use at home: "Raising a Thinking Child," "Raising a Thinking Preteen," and "Thinking Parent, Thinking Child." A workbook, also entitled "Raising a Thinking Child," is available in both English and Spanish and can be used as a stand-alone resource or in conjunction with the parenting books."</t>
  </si>
  <si>
    <r>
      <rPr>
        <sz val="10"/>
        <rFont val="Calibri"/>
        <family val="2"/>
        <scheme val="minor"/>
      </rPr>
      <t>Michigan Model for Health</t>
    </r>
  </si>
  <si>
    <t>The Michigan Model for Health is a comprehensive and sequential health education curriculum that aims to give students aged 5-19 years (grades K-12) the knowledge and skills needed to practice and maintain healthy behaviors and lifestyles.</t>
  </si>
  <si>
    <t>The Michigan Model for Health is a comprehensive and sequential health education curriculum that aims to give students aged 5-19 years (grades K-12) the knowledge and skills needed to practice and maintain healthy behaviors and lifestyles. The intervention provides age-appropriate lessons that address issues commonly faced by students, including use of alcohol, tobacco, and other drugs; prevention of HIV/AIDS; proper nutrition; physical activity; and other wellness and safety concerns. These 20- to 45-minute lessons are designed to be implemented by the classroom teacher, and they include extension ideas for core subjects such as language arts and social studies, as well as ways to use the intervention outside of the classroom. The intervention also provides information for parents regarding the content that students are learning in the classroom and suggestions for related activities that can be done at home.
The Michigan Model for Health is based on the Adapted Health Belief Model, which merges several behavior change theories and maintains the principle that a health education program is more likely to impact behavior change if it incorporates knowledge, skills, self-efficacy, and environmental support. The intervention, which can be implemented in public, private, or alternative schools, facilitates learning and skill development through a variety of interactive teaching and learning techniques, including demonstration and guided practice. Materials are packaged for each grade from kindergarten through 6th grade, for 7th and 8th grade, and for 9th through 12th grade. Teacher training, which is required in Michigan and recommended for implementers in other States, provides grade-specific information, including an understanding of the curriculum and the application of skills-based instruction.
The studies reviewed for this summary focused on 4th- and 6th-grade students, who participated in the intervention for 2 consecutive years.</t>
  </si>
  <si>
    <t>http://nrepp.samhsa.gov/ViewIntervention.aspx?id=214</t>
  </si>
  <si>
    <t>http://www.emc.cmich.edu/mm</t>
  </si>
  <si>
    <t>http://www.emc.cmich.edu/mm/eval.htm</t>
  </si>
  <si>
    <t>1: Alcohol use
2: Tobacco use
3: Intention to use alcohol and cigarettes
4: Aggression
5: Judgment on healthy behaviors</t>
  </si>
  <si>
    <t>Alcohol
Tobacco
Violence</t>
  </si>
  <si>
    <t>"Including Michigan, the Michigan Model for Health has been implemented in 40 States."</t>
  </si>
  <si>
    <r>
      <rPr>
        <sz val="10"/>
        <rFont val="Calibri"/>
        <family val="2"/>
        <scheme val="minor"/>
      </rPr>
      <t>Multisystemic Therapy for Youth With Problem Sexual Behaviors (MST-PSB)</t>
    </r>
  </si>
  <si>
    <t>Multisystemic Therapy for Youth With Problem Sexual Behaviors (MST-PSB) is a clinical adaptation of Multisystemic Therapy (MST) that is specifically targeted to adolescents who have committed sexual offenses and demonstrated other problem behaviors.</t>
  </si>
  <si>
    <t>Multisystemic Therapy for Youth With Problem Sexual Behaviors (MST-PSB) is a clinical adaptation of Multisystemic Therapy (MST) that is specifically targeted to adolescents who have committed sexual offenses and demonstrated other problem behaviors. MST-PSB is suitable for use with male and female youth, although the youth included in the studies reviewed for this summary were primarily male. The primary objectives of MST-PSB are to decrease problem sexual and other antisocial behaviors and out-of-home placements. Based in principle on an ecological model, the intervention is directed at youth and their families, with the collaboration of community-based resources such as case workers, probation/parole officers, and school professionals.
Services to youth include a functional assessment in the context of their families, school, community, and social networks and a subsequent treatment plan including individual therapeutic sessions. The specific treatments provided depend on the factors driving the youth's behavior but typically address deficits in overall family relations and the youth's cognitive processes, peer relations, and school performance. Parents participate in family therapy, gain skills to provide guidance to youth, and are encouraged to develop social support networks.
MST-PSB is delivered in the youth's natural environment (i.e., home, school, community) by master's-level therapists trained in a clinical area of the human service field. Each therapist provides approximately 5 to 7 months of intensive services to three to five families at a time. Many families require two to four sessions per week during the most active parts of treatment, with some families requiring a higher frequency of sessions based upon clinical need.</t>
  </si>
  <si>
    <t>http://nrepp.samhsa.gov/ViewIntervention.aspx?id=46</t>
  </si>
  <si>
    <t>http://www.mstpsb.com/Pages/default.aspx</t>
  </si>
  <si>
    <t>http://www.mstpsb.com/Pages/aboutus.aspx</t>
  </si>
  <si>
    <t>1: Problem sexual behavior
2: Incarceration and other out-of-home placement
3: Delinquent activities other than problem sexual behaviors
4: Mental health symptoms
5: Family and peer relations
6: Substance use</t>
  </si>
  <si>
    <t>Alcohol
Crime/delinquency
Drugs
Family/relationships
Mental health
Social functioning</t>
  </si>
  <si>
    <t>Other MST adaptations: http://www.mstservices.com/MSTadaptations.pdf</t>
  </si>
  <si>
    <r>
      <rPr>
        <sz val="10"/>
        <rFont val="Calibri"/>
        <family val="2"/>
        <scheme val="minor"/>
      </rPr>
      <t>Multisystemic Therapy with Psychiatric Supports (MST- Psychiatric)</t>
    </r>
  </si>
  <si>
    <t>Multisystemic Therapy With Psychiatric Supports (MST-Psychiatric) is designed to treat youth who are at risk for out-of-home placement (in some cases, psychiatric hospitalization) due to serious behavioral problems and co-occurring mental health symptoms such as thought disorder, bipolar affective disorder, depression, anxiety, and impulsivity.</t>
  </si>
  <si>
    <t>Multisystemic Therapy With Psychiatric Supports (MST-Psychiatric) is designed to treat youth who are at risk for out-of-home placement (in some cases, psychiatric hospitalization) due to serious behavioral problems and co-occurring mental health symptoms such as thought disorder, bipolar affective disorder, depression, anxiety, and impulsivity. Youth receiving MST-Psychiatric typically are between the ages of 9 and 17. The goal of MST-Psychiatric is to improve mental health symptoms, suicidal behaviors, and family relations while allowing youth to spend more time in school and in home-based placements. Like standard MST, on which it is based, MST-Psychiatric has its foundation in social-ecological and social learning systems theories. It includes specific clinical and training components for staff designed to address (1) safety risks associated with suicidal, homicidal, or psychotic behaviors in youths, (2) the integration of evidence-based psychiatric interventions, (3) contingency management for adolescent and parent/caregiver substance abuse, and (4) evidence-based assessment and treatment of youth and parent/caregiver mental illness.
MST-Psychiatric teams intervene primarily at the family level, empowering parents and caregivers with the skills and resources to effectively communicate with, monitor, and discipline their children. The intervention assists parents and caregivers in engaging their children in prosocial activities while disengaging them from deviant peers. In addition, it addresses individual and systemic barriers to effective parenting. The intervention is delivered in the family's natural environment (e.g., home, school, community) daily when needed and for approximately 6 months. A MST-Psychiatric team consists of a full-time doctoral-level supervisor, four master's-level therapists, a part-time psychiatrist, and a bachelor's-level crisis caseworker. Teams have an ongoing consultative relationship with an MST expert consultant and an MST expert psychiatrist who provide an initial 5-day training, weekly consultation, and quarterly booster trainings.</t>
  </si>
  <si>
    <t>http://nrepp.samhsa.gov/ViewIntervention.aspx?id=17</t>
  </si>
  <si>
    <t>http://www.mstservices.com/target-populations/psychiatric</t>
  </si>
  <si>
    <t>1: Mental health symptoms
2: Family relations
3: School attendance
4: Suicide attempts
5: Days in out-of-home placement</t>
  </si>
  <si>
    <t>Education
Family/relationships
Mental health
Social functioning
Suicide
Treatment/recovery</t>
  </si>
  <si>
    <r>
      <rPr>
        <sz val="10"/>
        <rFont val="Calibri"/>
        <family val="2"/>
        <scheme val="minor"/>
      </rPr>
      <t>New Beginnings Program</t>
    </r>
  </si>
  <si>
    <t>The New Beginnings Program (NBP) is designed for divorced parents who have children between the ages of 3 and 17. The goal of NBP is to promote resilience of children following parental divorce. The NBP consists of 10 weekly group sessions and two individual sessions.</t>
  </si>
  <si>
    <t>The New Beginnings Program (NBP) is designed for divorced parents who have children between the ages of 3 and 17. The goal of NBP is to promote resilience of children following parental divorce. The NBP consists of 10 weekly group sessions and two individual sessions. The parents learn skills to improve parent-child relationship quality and effectiveness of discipline, reduce exposure to interparental conflict, and decrease barriers to nonresidential parent-child contact. Each session includes a short lecture, skill demonstration, and skill practice. Participants are assigned homework after each session; difficulties and successes in implementing the skills at home are discussed in subsequent sessions. Each group is co-led by two master's-level clinicians. The two individual sessions are timed to occur after the third and sixth group sessions.</t>
  </si>
  <si>
    <t>http://nrepp.samhsa.gov/ViewIntervention.aspx?id=27</t>
  </si>
  <si>
    <t>1: Diagnosis of mental health disorder
2: Symptoms of mental health problems
3: Externalizing problems
4: Internalizing problems
5: Alcohol use, substance use, and sexual behaviors
6: Competence (academic/social competence, self-esteem, and activity involvement)</t>
  </si>
  <si>
    <t>Alcohol
Drugs
Education
Mental health
Social functioning
Violence</t>
  </si>
  <si>
    <t>Olweus/Bulling Prevention Program</t>
  </si>
  <si>
    <t>The Olweus Bullying Prevention Program is a multi-level, multi-component program designed to reduce and prevent school bullying in elementary and middle schools. Secondary goals include increased awareness and knowledge about bullying, involvement of teachers and parents in bullying prevention, development of clear rules against bullying and providing support and protection to victims. The program includes school level, classroom level, and individual level components. The school level components consist of an assessment of the nature and prevalence of bullying in the school, the formation of a committee to coordinate the prevention program, and development of a system ensuring adult supervision of students outside of the classroom. Classroom components include defining and enforcing rules against bullying, discussions and activities to reinforce anti-bullying values and norms and active parental involvement in the program. Individual components intervene with students with a history of bullying and/or victimization.</t>
  </si>
  <si>
    <t>The Olweus Bullying Prevention Program targets the problem of bullying at three levels: the school, the classroom and the individual. Designed for elementary and middle schools, the program addresses the problem of bullying with multiple strategies at each level. At the school level, students are given an anonymous questionnaire (25-45 minutes long) to assess the nature and prevalence of bullying at the school. The survey is administered in spring of the school year prior to program implementation. Secondly, the school administration convenes a conference day, during which program consultants and school staff discuss findings from the student questionnaire, familiarize themselves with the program and its effects (through discussions with program consultants, handbooks and videos), form a Bullying Prevention Coordinating Committee, and plan for program implementation. The coordinating committee includes representatives from all constituencies involved with the school, i.e. administration, teachers, counselors, health professionals, parents and students. The school level component also involves increased adult supervision of school areas that are frequently the setting for bullying, i.e., the playground, cafeteria and restrooms.
The classroom level component involves establishing clear and consistently enforced rules against bullying, along with regular class discussions and activities designed to reinforce rules and anti-bullying values and norms. Discussions and activities also present the harm caused by bullying and strategies for preventing it. The program encourages parental involvement through meetings and discussion of the problem and efforts to address it.
Individual level components include interventions with bullies, victims and their parents. Interventions are designed to ensure the cessation of the bullying behavior and to provide support to victims.</t>
  </si>
  <si>
    <t>http://www.blueprintsprograms.com/factSheet.php?pid=17ba0791499db908433b80f37c5fbc89b870084b</t>
  </si>
  <si>
    <t>http://www.clemson.edu/olweus/index.html</t>
  </si>
  <si>
    <t>http://www.clemson.edu/olweus/researchsummary.pdf</t>
  </si>
  <si>
    <t>1: Self-reported bullying
2: Self-reported victimization
3: Delinquency/anti-social behavior/crime</t>
  </si>
  <si>
    <t>Alcohol
Bullying
Delinquency and Criminal Behavior
Illicit Drug Use
Positive Relationships with Positive Peers
Truancy - School Attendance
Violent Victimization</t>
  </si>
  <si>
    <r>
      <rPr>
        <sz val="10"/>
        <rFont val="Calibri"/>
        <family val="2"/>
        <scheme val="minor"/>
      </rPr>
      <t>Parenting With Love and
Limits</t>
    </r>
  </si>
  <si>
    <t>Parenting with Love and Limits (PLL) combines group therapy and family therapy to treat children and adolescents aged 10-18 who have severe emotional and behavioral problems (e.g., conduct disorder, oppositional defiant disorder, attention deficit/hyperactivity disorder) and frequently co-occurring problems such as depression, alcohol or drug use, chronic truancy, destruction of property, domestic violence, or suicidal ideation.</t>
  </si>
  <si>
    <t>Parenting with Love and Limits (PLL) combines group therapy and family therapy to treat children and adolescents aged 10-18 who have severe emotional and behavioral problems (e.g., conduct disorder, oppositional defiant disorder, attention deficit/hyperactivity disorder) and frequently co-occurring problems such as depression, alcohol or drug use, chronic truancy, destruction of property, domestic violence, or suicidal ideation. The program also has been used with teenagers with less extreme behaviors. PLL teaches families how to reestablish adult authority through consistent limits while reclaiming a loving relationship. It includes six multifamily sessions, conducted by two facilitators, that employ group discussions, videotapes, age-specific breakout sessions, and role-play. Individual families also receive intensive 1- to 2-hour therapy sessions in an outpatient or home-based setting to practice the skills learned in the group setting. Three or four family therapy sessions are recommended for low- to moderate-risk adolescents; up to 20 sessions may be recommended for those with more severe problems such as involvement with the juvenile or criminal justice system. PLL's integration of group sessions and family therapy is designed to help families apply skills and concepts to real-life situations and prevent relapse.</t>
  </si>
  <si>
    <t>http://nrepp.samhsa.gov/ViewIntervention.aspx?id=45</t>
  </si>
  <si>
    <t>http://www.gopll.com</t>
  </si>
  <si>
    <t>http://www.gopll.com/?page=Research</t>
  </si>
  <si>
    <t>1: Conduct disorder behaviors
2: Readiness for change and parent-teen communication
3: Parental attitudes and behavior
4: Youth attitudes and behavior
5: Self-perception of substance abuse</t>
  </si>
  <si>
    <t>Mental health treatment
Substance abuse treatment
Co-occurring disorders</t>
  </si>
  <si>
    <t xml:space="preserve">Translated into Dutch and Spanish. </t>
  </si>
  <si>
    <t>Perry Preschool Project</t>
  </si>
  <si>
    <t>Provides high-quality education for disadvantaged children ages 3 to 4 to improve their capacity for future success in school and in life.</t>
  </si>
  <si>
    <t>The HighScope Perry Preschool Curriculum, an early childhood education program, is an open framework of educational ideas and practices based on the natural development of young children. Drawing on the child development theories of Jean Piaget (Piaget and Inhelder, 1969) and Lev Vygotsky (1934), the progressive educational philosophy of John Dewey (1938), and more recent work in cognitive-developmental psychology (e.g., Clements, 2004; Gelman and Brenneman, 2004; National Research Council 2005) and brain research (Shore, 1997; Thompson and Nelson, 2001), the program recognizes children as active learners, who learn best from activities that they themselves plan, carry out, and reflect on. Adults use complex language, as appropriate, as they observe, support, and extend the work of the child. Adults arrange interest areas in the learning environment; maintain a daily routine that permits children to plan, carry out, and reflect on their own activities; and join in children's activities, engaging in conversations that scaffold and extend children's plans and help them think through their ideas. The adults encourage children to make choices, solve problems, and otherwise engage in curriculum activities that contribute to their learning on key developmental indicators that encompass all areas of intellectual, social, and physical development.
The HighScope Perry Preschool Program, conducted from 1962 to 1967, was provided to 3- and 4-year-old African-American children from low-income neighborhoods in Ypsilanti, Michigan. The teachers conducted daily classroom sessions for two and one-half hours on weekday mornings for children and weekly home visits to each mother and child for one and one-half hours on weekday afternoons during the course of a 30-week school year. The home visits were intended to involve the mother in the educational process and to help her to provide her child with education support and implement the curriculum within the child’s home. The Perry Preschool Program researchers have followed the children from the initial study for four decades.</t>
  </si>
  <si>
    <t>2009</t>
  </si>
  <si>
    <t>http://www.promisingpractices.net/program.asp?programid=128</t>
  </si>
  <si>
    <t>http://highscope.org/index.asp</t>
  </si>
  <si>
    <t>http://highscope.org/Content.asp?ContentId=258</t>
  </si>
  <si>
    <t>Project ACHIEVE</t>
  </si>
  <si>
    <t>Project ACHIEVE is a comprehensive school reform and improvement program for preschool through high school (students ages 3-18 years) that focuses on students' academic, social-emotional/behavioral, and social skills outcomes; schoolwide positive behavioral support systems and school safety; positive classroom and school climates; and community and parent outreach and involvement.</t>
  </si>
  <si>
    <t>Project ACHIEVE is a comprehensive school reform and improvement program for preschool through high school (students ages 3-18 years) that focuses on students' academic, social-emotional/behavioral, and social skills outcomes; schoolwide positive behavioral support systems and school safety; positive classroom and school climates; and community and parent outreach and involvement. For students, the aim is to improve resilience, protective factors, and effective self-management skills so youth are better able to resist unhealthy and maladaptive behaviors. The aim for staff is to ensure effective instruction and classroom management as well as supports and services to students not responding with academic and behavioral success. The school aim is to help schools to be successful for all students.
Based on social learning theory and effective approaches to school reform and improvement, this schoolwide program uses professional development and ongoing technical consultation to target and reinforce critical staff skills and intervention approaches. The program incorporates a continuum of student services, including prevention, strategic intervention, and crisis management, and consists of seven interdependent components implemented over 3 years:
Strategic planning and organizational analysis and development
Problem-solving, response-to-intervention, teaming, and consultation processes
Effective school, schooling, and professional development
Academic instruction linked to academic assessment, intervention, and achievement (i.e., Positive Academic Supports and Services)
Age-appropriate social skills instruction (i.e., Stop &amp; Think Social Skills Program) linked to behavioral assessment, intervention, and self-management (i.e., Positive Behavioral Support System)
Parent and community training, support, and outreach
Data management, evaluation, and accountability
Project ACHIEVE involves the school's entire instructional, administrative, and support staff and, following training, can be implemented with resources available in most schools. Training typically involves in-service training, classroom-based demonstrations, and technical consultation and follow-up.
Project ACHIEVE has been used in public schools, alternative schools, special education centers, psychiatric and juvenile justice facilities, Head Start programs, and specialized charter schools. The research study reviewed for this summary involved kindergarten through grade 6 in public schools.</t>
  </si>
  <si>
    <t>http://nrepp.samhsa.gov/ViewIntervention.aspx?id=70</t>
  </si>
  <si>
    <t>http://www.projectachieve.info/</t>
  </si>
  <si>
    <t>http://www.projectachieve.info/project-achieve-program/publications-and-citations.html</t>
  </si>
  <si>
    <t>1: School staff perceptions of staff interactions and school cohesion
2: School staff perceptions of school discipline and safety
3: Office discipline referrals
4: Administrative actions in response to office discipline referrals
5: Academic achievement</t>
  </si>
  <si>
    <t>Education
Environmental change</t>
  </si>
  <si>
    <t>"Project ACHIEVE has been adapted for implementation in urban, suburban, and rural settings as well as in Shoshone and Arapaho (Wyoming), Chippewa (North Dakota), Apache (Arizona and New Mexico), Navajo (New Mexico), and Kenaitze (Alaska) tribal schools. It also has been adapted for use in State schools with students who have special needs (e.g., deafness, blindness, learning disabilities, behavioral disorders)."</t>
  </si>
  <si>
    <r>
      <rPr>
        <sz val="10"/>
        <rFont val="Calibri"/>
        <family val="2"/>
        <scheme val="minor"/>
      </rPr>
      <t>Project ALERT</t>
    </r>
  </si>
  <si>
    <t>Project ALERT is a school-based prevention program for middle or junior high school students that focuses on alcohol, tobacco, and marijuana use. It seeks to prevent adolescent nonusers from experimenting with these drugs, and to prevent youths who are already experimenting from becoming more regular users or abusers.</t>
  </si>
  <si>
    <t>Project ALERT is a school-based prevention program for middle or junior high school students that focuses on alcohol, tobacco, and marijuana use. It seeks to prevent adolescent nonusers from experimenting with these drugs, and to prevent youths who are already experimenting from becoming more regular users or abusers. Based on the social influence model of prevention, the program is designed to help motivate young people to avoid using drugs and to teach them the skills they need to understand and resist prodrug social influences. The curriculum is comprised of 11 lessons in the first year and 3 lessons in the second year. Lessons involve small-group activities, question-and-answer sessions, role-playing, and the rehearsal of new skills to stimulate students' interest and participation. The content focuses on helping students understand the consequences of drug use, recognize the benefits of nonuse, build norms against use, and identify and resist prodrug pressures.</t>
  </si>
  <si>
    <t>http://nrepp.samhsa.gov/ViewIntervention.aspx?id=62</t>
  </si>
  <si>
    <t>http://www.projectalert.com</t>
  </si>
  <si>
    <t>1: Substance use (alcohol, tobacco, and marijuana)
2: Attitudes and resistance skills related to alcohol, tobacco, and other drugs</t>
  </si>
  <si>
    <t>Alcohol
Drugs
Education
Family/relationships
Mental health
Tobacco</t>
  </si>
  <si>
    <r>
      <rPr>
        <sz val="10"/>
        <rFont val="Calibri"/>
        <family val="2"/>
        <scheme val="minor"/>
      </rPr>
      <t>Project Towards No Tobacco
Use (TNT)</t>
    </r>
  </si>
  <si>
    <t>Project Towards No Tobacco Use (Project TNT) is a classroom-based curriculum that aims to prevent and reduce tobacco use, primarily among 6th- to 8th-grade students. The intervention was developed for a universal audience and has served students with a wide variety of risk factors.</t>
  </si>
  <si>
    <t>Project Towards No Tobacco Use (Project TNT) is a classroom-based curriculum that aims to prevent and reduce tobacco use, primarily among 6th- to 8th-grade students. The intervention was developed for a universal audience and has served students with a wide variety of risk factors. Designed to counteract multiple causes of tobacco use simultaneously, Project TNT is based on the theory that youth will be better able to resist tobacco use if they are aware of misleading information that facilitates tobacco use (e.g., pro-tobacco advertising, inflated estimates of the prevalence of tobacco use), have skills that counteract the social pressures to obtain approval by using tobacco, and appreciate the physical consequences of tobacco use.
Project TNT comprises 10 core lessons and 2 booster lessons, all 40-50 minutes in duration. The core lessons are designed to be taught over a 2-week period but may be spread out over as long as 4 weeks. Booster lessons, which are taught 1 year afterward, are intended to be delivered over 2 consecutive days but may be taught 1 week apart. The curriculum uses a wide variety of activities to encourage student involvement and participation. Activities include games, videos, role-plays, large and small group discussion, use of student worksheets, homework assignments, activism letter writing, and a videotaping project. The two-lesson booster program summarizes previously learned material and discusses how this material might be used in daily living.</t>
  </si>
  <si>
    <t>http://nrepp.samhsa.gov/ViewIntervention.aspx?id=157</t>
  </si>
  <si>
    <t>http://tnd.usc.edu/tnt/</t>
  </si>
  <si>
    <t>http://tnd.usc.edu/tnt/paper.php</t>
  </si>
  <si>
    <t>1: Tobacco use
2: Cost-effectiveness</t>
  </si>
  <si>
    <t>Substance abuse prevention
Substance abuse treatment</t>
  </si>
  <si>
    <r>
      <rPr>
        <sz val="10"/>
        <rFont val="Calibri"/>
        <family val="2"/>
        <scheme val="minor"/>
      </rPr>
      <t>Project Venture</t>
    </r>
  </si>
  <si>
    <t>Project Venture is an outdoor experiential youth development program designed primarily for 5th- to 8th-grade American Indian youth. It aims to develop the social and emotional competence that facilitates youths' resistance to alcohol, tobacco, and other drug use.</t>
  </si>
  <si>
    <t>http://nrepp.samhsa.gov/ViewIntervention.aspx?id=102</t>
  </si>
  <si>
    <t>http://www.niylp.org</t>
  </si>
  <si>
    <t>1: Use of alcohol, tobacco, marijuana, and other illicit drugs
2: Substance abuse risk and protective factors</t>
  </si>
  <si>
    <t>"Project Venture has been adapted for Native Hawaiian, Alaska Native, Hispanic, and non-Hispanic youth, as well as for youth of mixed ethnicity. The program also has been adapted specifically for female youth."</t>
  </si>
  <si>
    <t>Reconnecting Youth: A Peer Group Approach to Building Life Skills</t>
  </si>
  <si>
    <t>Reconnecting Youth: A Peer Group Approach to Building Life Skills (RY) is a school-based prevention program for students ages 14-19 years that teaches skills to build resiliency against risk factors and control early signs of substance abuse and emotional distress.</t>
  </si>
  <si>
    <t>Reconnecting Youth: A Peer Group Approach to Building Life Skills (RY) is a school-based prevention program for students ages 14-19 years that teaches skills to build resiliency against risk factors and control early signs of substance abuse and emotional distress. RY targets youth who demonstrate poor school achievement and high potential for school dropout. Eligible students must have either (1) fewer than the average number of credits earned for all students in their grade level at their school, high absenteeism, and a significant drop in grades during the prior semester or (2) a record of dropping out of school. Potential participants are identified using a school's computer records or are referred by school personnel if they show signs of any of the above risk factors. Eligible students may show signs of multiple problem behaviors, such as substance abuse, aggression, depression, or suicidal ideation.
RY also incorporates several social support mechanisms for participating youth: social and school bonding activities to improve teens' relationships and increase their repertoire of safe, healthy activities; development of a crisis response plan detailing the school system's suicide prevention approaches; and parent involvement, including active parental consent for their teen's participation and ongoing support of their teen's RY goals.
The course curriculum is taught by an RY Leader, a member of the school staff or partnering agency who has abilities as a "natural helper," has healthy self-esteem, is motivated to work with high-risk youth, and is willing to comply with implementation requirements.</t>
  </si>
  <si>
    <t>http://nrepp.samhsa.gov/ViewIntervention.aspx?id=96</t>
  </si>
  <si>
    <t>http://www.reconnectingyouth.com/research/ry-evaluation-studies/</t>
  </si>
  <si>
    <t>1: School performance
2: Drug involvement
3: Mental health risk and protective factors
4: Suicide risk behaviors</t>
  </si>
  <si>
    <t>Alcohol
Crime/delinquency
Drugs
Education
Family/relationships
Quality of life
Social functioning
Suicide
Violence</t>
  </si>
  <si>
    <t xml:space="preserve">Some adverse effects identified by a replication study. </t>
  </si>
  <si>
    <r>
      <rPr>
        <sz val="10"/>
        <rFont val="Calibri"/>
        <family val="2"/>
        <scheme val="minor"/>
      </rPr>
      <t>Responding in Peaceful and
Positive Ways (RiPP)</t>
    </r>
  </si>
  <si>
    <t>Responding in Peaceful and Positive Ways (RiPP) is a school-based violence prevention program for middle school students. RiPP is designed to be implemented along with a peer mediation program. Students practice using a social-cognitive problem-solving model to identify and choose nonviolent strategies for dealing with conflict.</t>
  </si>
  <si>
    <t>Responding in Peaceful and Positive Ways (RiPP) is a school-based violence prevention program for middle school students. RiPP is designed to be implemented along with a peer mediation program. Students practice using a social-cognitive problem-solving model to identify and choose nonviolent strategies for dealing with conflict. RiPP emphasizes behavioral repetition and mental rehearsal of the social-cognitive problem-solving model, experiential learning techniques, and didactic learning modalities. RiPP sessions are taught in the classroom by a school-based prevention specialist and are typically incorporated into existing social studies, health, or science classes. The intervention is offered in three grade-specific modules:
RiPP-6 (6th grade): 16 sessions over the school year, focusing broadly on violence prevention
RiPP-7 (7th grade): 16 sessions at the beginning of the school year, focusing on using conflict resolution skills in friendships
RiPP-8 (8th grade): 16 sessions at the end of the school year, focusing on making a successful transition to high school</t>
  </si>
  <si>
    <t>http://nrepp.samhsa.gov/ViewIntervention.aspx?id=59</t>
  </si>
  <si>
    <t>http://www.fivehokies.com/Evaluation/Evaluation%20and%20Analysis%20Designs/Classical%20Experiment/RIPP%20Program%20Evaluation%20-%20Responding%20Peacefully.pdf</t>
  </si>
  <si>
    <t>1: School disciplinary code violations
2: Violent/aggressive behavior--self-reports
3: Victimization
4: Peer provocation
5: Life satisfaction</t>
  </si>
  <si>
    <t>Education
Quality of life
Trauma/injuries
Violence</t>
  </si>
  <si>
    <r>
      <rPr>
        <sz val="10"/>
        <rFont val="Calibri"/>
        <family val="2"/>
        <scheme val="minor"/>
      </rPr>
      <t>Say It Straight (SIS)</t>
    </r>
  </si>
  <si>
    <t>Say It Straight (SIS) is a communication training program designed to help students and adults develop empowering communication skills and behaviors and increase self-awareness, self-efficacy, and personal and social responsibility.</t>
  </si>
  <si>
    <t>http://nrepp.samhsa.gov/ViewIntervention.aspx?id=186</t>
  </si>
  <si>
    <t>http://www.sayitstraight.org</t>
  </si>
  <si>
    <t>http://www.sayitstraight.org/joomla/index.php?option=com_content&amp;task=view&amp;id=34&amp;Itemid=58</t>
  </si>
  <si>
    <t>1: Alcohol- and drug-related school suspensions
2: Intentions to use assertive refusal skills
3: Criminal offenses
4: Communication skills
5: Intentions to use assertive refusal skills in sexual situations</t>
  </si>
  <si>
    <t>Alcohol
Crime/delinquency
Drugs
Education
Social functioning</t>
  </si>
  <si>
    <r>
      <rPr>
        <sz val="10"/>
        <rFont val="Calibri"/>
        <family val="2"/>
        <scheme val="minor"/>
      </rPr>
      <t>SOS: Signs of Suicide
Program</t>
    </r>
  </si>
  <si>
    <t>SOS Signs of Suicide is a 2-day secondary school-based intervention that includes screening and education. Students are screened for depression and suicide risk and referred for professional help as indicated.</t>
  </si>
  <si>
    <t>SOS Signs of Suicide is a 2-day secondary school-based intervention that includes screening and education. Students are screened for depression and suicide risk and referred for professional help as indicated. Students also view a video that teaches them to recognize signs of depression and suicide in others. They are taught that the appropriate response to these signs is to acknowledge them, let the person know you care, and tell a responsible adult (either with the person or on that person's behalf). Students also participate in guided classroom discussions about suicide and depression. The intervention attempts to prevent suicide attempts, increase knowledge about suicide and depression, develop desirable attitudes toward suicide and depression, and increase help-seeking behavior.</t>
  </si>
  <si>
    <t>http://nrepp.samhsa.gov/ViewIntervention.aspx?id=53</t>
  </si>
  <si>
    <t>http://www.mentalhealthscreening.org/programs/youth-prevention-programs/sos/</t>
  </si>
  <si>
    <t>1: Suicide attempts
2: Knowledge of depression and suicide
3: Attitudes toward depression and suicide</t>
  </si>
  <si>
    <t>Mental Health
Suicide</t>
  </si>
  <si>
    <t xml:space="preserve">The screening tool is available in Spanish. </t>
  </si>
  <si>
    <r>
      <rPr>
        <sz val="10"/>
        <rFont val="Calibri"/>
        <family val="2"/>
        <scheme val="minor"/>
      </rPr>
      <t>SPORT</t>
    </r>
  </si>
  <si>
    <t>SPORT, a motivational intervention designed for use by all adolescents, integrates substance abuse prevention with health promotion to help adolescents minimize and avoid substance use while increasing physical activity and other health-enhancing habits, including eating well and getting adequate sleep.</t>
  </si>
  <si>
    <t>SPORT, a motivational intervention designed for use by all adolescents, integrates substance abuse prevention with health promotion to help adolescents minimize and avoid substance use while increasing physical activity and other health-enhancing habits, including eating well and getting adequate sleep. SPORT is based on the Behavior-Image Model, which asserts that social and self-images are key motivators for the development of healthy behavior. The intervention promotes the benefits of an active lifestyle with positive images of youth as active and fit, and emphasizes that substance use is counterproductive in achieving positive image and behavior goals.
Adolescents participating in SPORT complete a short, self-administered health behavior screen measuring physical activity and sport behaviors and norms, healthy nutrition, sleep, and alcohol use. During a one-on-one session with a fitness specialist--a teacher, coach, or other professional (e.g., fitness trainer, nurse)--participants receive a booklet and a personally tailored consultation that follows a written script. Participants complete a simple fitness prescription goal plan intended to encourage positive behavior and image change. In addition, flyers addressing key content of the intervention are provided to parents/caregivers for 4 consecutive weeks after the intervention.</t>
  </si>
  <si>
    <t>2008, 2013</t>
  </si>
  <si>
    <t>http://nrepp.samhsa.gov/ViewIntervention.aspx?id=342</t>
  </si>
  <si>
    <t>http://www.preventionpluswellness.com</t>
  </si>
  <si>
    <t>1: Substance use
2: Substance use risk and protective factors
3: Physical activity</t>
  </si>
  <si>
    <t>Alcohol
Drugs
Education
Family/relationships
Tobacco</t>
  </si>
  <si>
    <t xml:space="preserve">Program materials available in Turkish. </t>
  </si>
  <si>
    <r>
      <rPr>
        <sz val="10"/>
        <rFont val="Calibri"/>
        <family val="2"/>
        <scheme val="minor"/>
      </rPr>
      <t>Start Taking Alcohol Risks Seriously (STARS) for Families</t>
    </r>
  </si>
  <si>
    <t>Start Taking Alcohol Risks Seriously (STARS) for Families is a health promotion program that aims to prevent or reduce alcohol use among middle school youth ages 11 to 14 years. The program is founded on the Multi-Component Motivational Stages (McMOS) prevention model, which is based on the stages of behavioral change found within the Transtheoretical Model of Change.</t>
  </si>
  <si>
    <t>Start Taking Alcohol Risks Seriously (STARS) for Families is a health promotion program that aims to prevent or reduce alcohol use among middle school youth ages 11 to 14 years. The program is founded on the Multi-Component Motivational Stages (McMOS) prevention model, which is based on the stages of behavioral change found within the Transtheoretical Model of Change. The McMOS model posits a continuum of five stages in the initiation of alcohol use: precontemplation (has not tried alcohol in the past year), contemplation (is thinking about trying alcohol soon), preparation (is planning to start drinking soon), action (started drinking in the past 6 months), and maintenance (has been drinking for longer than 6 months). STARS for Families intervention materials are tailored to the individual's stage of alcohol use initiation.
STARS for Families has three components. Youth who participate in the program receive brief individual consultations in school or in after-school programs about why and how to avoid alcohol use, and they may also receive a follow-up consultation. These standardized sessions are provided by trained adults guided by protocols. A series of eight postcards are mailed to parents/guardians providing key facts about how to talk to their children about avoiding alcohol. In addition, the family completes four take-home lessons designed to enhance parent-child communication regarding prevention skills and knowledge. These three components can be implemented separately or in various combinations. In addition to its implementation in school and after-school settings, the program also has been used in health clinics, youth organizations, and homes.</t>
  </si>
  <si>
    <t>http://nrepp.samhsa.gov/ViewIntervention.aspx?id=43</t>
  </si>
  <si>
    <t>http://www.nimcoinc.com/Alcohol-Prevention/Curriculum/STARS-for-Families-Curriculum-p3270.html</t>
  </si>
  <si>
    <t>1: Heavy alcohol use
2: Quantity of alcohol use
3: Frequency of alcohol use
4: Stage of alcohol use initiation
5: Intentions to use alcohol in the future</t>
  </si>
  <si>
    <t>STEP: Systematic Training for Effective Parenting</t>
  </si>
  <si>
    <t>Systematic Training for Effective Parenting (STEP) provides skills training for parents dealing with frequently encountered challenges with their children that often result from autocratic parenting styles.</t>
  </si>
  <si>
    <t>Systematic Training for Effective Parenting (STEP) provides skills training for parents dealing with frequently encountered challenges with their children that often result from autocratic parenting styles. STEP is rooted in Adlerian psychology and promotes a more participatory family structure by fostering responsibility, independence, and competence in children; improving communication between parents and children; and helping children learn from the natural and logical consequences of their own choices. Although STEP was designed for use with parents facing typical parenting challenges, all the studies reviewed for this summary targeted families with an abusive parent, families at risk for parenting problems and child maltreatment, or families with a child receiving mental health treatment.
There are four current versions of STEP: Early Childhood STEP for parents of children up to age 6; STEP for parents of children ages 6 through 12; STEP/Teen for parents of teens; and Spanish STEP, a complete translation of the STEP program for parents of children ages 6 through 12.
STEP is presented in a group format, with optimal group sizes ranging from 6 to 14 parents. The program is typically taught in 8 or 9 weekly, 1.5-hour study groups facilitated by a counselor, social worker, or individual who has participated in a STEP workshop. Using the STEP multimedia kit (including the Leader's Resource Guide, Parent's Handbook, DVDs, and an 11-point drug prevention educational component), the leader teaches lessons to parents on how to understand child behavior and misbehavior, practice positive listening, give encouragement (rather than praise), explore alternative parenting behaviors and express ideas and feelings, develop their child's responsibilities, apply natural and logical consequences, convene family meetings, and develop their child's confidence. Parents engage in role-plays, exercises, discussions of hypothetical parenting situations, and the sharing of personal experiences. Videos demonstrate the concepts covered each week with examples of ineffective and effective parent-child interactions.</t>
  </si>
  <si>
    <t>http://nrepp.samhsa.gov/ViewIntervention.aspx?id=132</t>
  </si>
  <si>
    <t>http://www.steppublishers.com/</t>
  </si>
  <si>
    <t>http://www.steppublishers.com/sites/default/files/Monograph.pdf</t>
  </si>
  <si>
    <t>1: Child behavior
2: Parent potential to physically abuse child
3: General family functioning
4: Parenting stress
5: Parent-child interaction</t>
  </si>
  <si>
    <t>Family/relationships
Mental health
Social functioning
Violence</t>
  </si>
  <si>
    <t>The intervention has been translated into French, German, and Japanese.</t>
  </si>
  <si>
    <t>Success in Stages</t>
  </si>
  <si>
    <t>An anti-bullying program for elementary, middle, and high school students that used Transtheoretical-based prevention techniques to create a safe and positive learning environment.</t>
  </si>
  <si>
    <t>The Success in Stages (SIS): Build Respect, Stop Bullying® program was a multicomponent, bullying intervention package that incorporated all students’ involved—victims, passive bystanders, and bullies—to reduce the occurrences of bullying and create a climate of respect in school. SIS offered three different versions of the Build Respect, Stop Bullying® program, each of which was specifically tailored for elementary, middle, or high school students. Each SIS version could also be used in conjunction with other programs to support school-wide anti-bullying initiatives. The primary component of the SIS program was the TTM tailored internet-based expert system. Students were given the opportunity to interact with the program on three separate occasions. The technical basis for the system relied on an integration of statistical, multimedia, and database software. Students initiated the program by running the multimedia CD, which brought the participants to the program Web site. The first time students accessed the program Web site, they were directed to register with the program by creating a login name based on personal information and a password. Once students registered for the program, logged in, and consented to be part of the research, they were given instructions on how the program worked. The program led the student through a series of screens that included assessment questions, feedback on their answers, images, and movies that were all tailored to the student’s specific needs.</t>
  </si>
  <si>
    <t>https://www.crimesolutions.gov/ProgramDetails.aspx?ID=317</t>
  </si>
  <si>
    <t>http://www.prochange.com/</t>
  </si>
  <si>
    <t>1: Bullying
2: Victimization
3: Passive Bystander</t>
  </si>
  <si>
    <t xml:space="preserve">Unclear whether or not this program is still available/in operation. Source website (Crimesolutions.gov) says "not active" and developer has little info. Ages 10-17. </t>
  </si>
  <si>
    <r>
      <rPr>
        <sz val="10"/>
        <rFont val="Calibri"/>
        <family val="2"/>
        <scheme val="minor"/>
      </rPr>
      <t>Teaching Students to be
Peacemakers</t>
    </r>
  </si>
  <si>
    <t>Teaching Students To Be Peacemakers (TSP) is a school-based program that teaches conflict resolution procedures and peer mediation skills. The program, based on conflict resolution theory and research, aims to reduce violence in schools, enhance academic achievement and learning, motivate prohealth decisions among students, and create supportive school communities.</t>
  </si>
  <si>
    <t>Teaching Students To Be Peacemakers (TSP) is a school-based program that teaches conflict resolution procedures and peer mediation skills. The program, based on conflict resolution theory and research, aims to reduce violence in schools, enhance academic achievement and learning, motivate prohealth decisions among students, and create supportive school communities. Students learn to be peacemakers in four steps. First, students are taught that conflicts are inevitable but can be desirable and can have positive outcomes when managed constructively. Second, they learn how to negotiate "integrative agreements" to conflicts of interests using a six-step negotiation procedure:
Describing what you want
Describing how you feel
Describing the reasons for your wants and feelings
Taking the other's perspective and summarizing your understanding of what the other person wants, how the other person feels, and the reasons underlying both
Inventing three optional plans to resolve the conflict that maximize joint benefits
Choosing the wisest course of action to implement and formalizing the agreement with a hand shake
Third, students are taught how to mediate their classmates' conflicts, so that they begin to assume a stake in each other's well-being and in the future of their own relationships with others. These first three steps constitute the conflict resolution training part of the program and typically require 10-20 hours of classroom instruction (which may be integrated with academic subjects) over several weeks. Fourth, teachers implement the peer mediation component in which each student gets experience serving as a mediator.
TSP is primarily designed for use in kindergarten through middle school but also has been used with high school students. Teachers deliver the program using lessons that include case studies, role-playing activities, and simulations. Students engage in intellectual conflicts, researching and preparing positions to make persuasive arguments supporting their views, which promotes academic achievement and a higher level of reasoning. Each year, as students proceed to the next grade, the program is retaught at an appropriately more complex and sophisticated level.</t>
  </si>
  <si>
    <t>http://nrepp.samhsa.gov/ViewIntervention.aspx?id=64</t>
  </si>
  <si>
    <t>http://www.co-operation.org/</t>
  </si>
  <si>
    <t>1: Conflict resolution strategies
2: Nature of resolutions
3: Academic achievement and retention of academic learning
4: Knowledge and retention of conflict resolution and mediation procedures
5: Attitudes toward conflict</t>
  </si>
  <si>
    <t xml:space="preserve">Materials available in Spanish, Arabic, Chinese, Korean, maybe German. </t>
  </si>
  <si>
    <r>
      <rPr>
        <sz val="10"/>
        <rFont val="Calibri"/>
        <family val="2"/>
        <scheme val="minor"/>
      </rPr>
      <t>Too Good For Drugs</t>
    </r>
  </si>
  <si>
    <t>Too Good for Drugs (TGFD) is a school-based prevention program for kindergarten through 12th grade that builds on students' resiliency by teaching them how to be socially competent and autonomous problem solvers.</t>
  </si>
  <si>
    <t>http://nrepp.samhsa.gov/ViewIntervention.aspx?id=75</t>
  </si>
  <si>
    <t>http://www.mendezfoundation.org</t>
  </si>
  <si>
    <t>1: Intentions to use alcohol, tobacco, and marijuana and to engage in violence
2: Risk and protective factors for substance use and violence
3: Personal and prosocial behaviors</t>
  </si>
  <si>
    <t>Alcohol
Drugs
Social functioning
Tobacco
Violence</t>
  </si>
  <si>
    <r>
      <rPr>
        <sz val="10"/>
        <rFont val="Calibri"/>
        <family val="2"/>
        <scheme val="minor"/>
      </rPr>
      <t>Too Good For Violence</t>
    </r>
  </si>
  <si>
    <t>Too Good for Violence (TGFV) is a school-based violence prevention and character education program for students in kindergarten through 12th grade. It is designed to enhance prosocial behaviors and skills and improve protective factors related to conflict and violence.</t>
  </si>
  <si>
    <t>Too Good for Violence (TGFV) is a school-based violence prevention and character education program for students in kindergarten through 12th grade. It is designed to enhance prosocial behaviors and skills and improve protective factors related to conflict and violence. TGFV has a developmentally appropriate curriculum for each grade level through 8th grade, with a separate high school curriculum for students in grades 9 through 12. The K-5 curricula each include seven weekly, 30- to 60-minute lessons, and the curricula for grades 6-8 each include nine weekly, 30- to 45-minute lessons. The high school curriculum includes 14 weekly, 1-hour lessons, plus 12 optional, 1-hour "infusion" lessons designed to incorporate and reinforce skills taught in the core curriculum through academic infusion in various subject areas. Trained teachers, counselors, and prevention specialists deliver the program. The research presented in this review involved only students in the 3rd grade.
Too Good for Violence is a companion program to Too Good for Drugs (TGFD). At the high school level, the programs are combined in one volume under the name Too Good for Drugs &amp; Violence High School. Outcomes for TGFD and the combined high school version have been reviewed by NREPP in another summary.</t>
  </si>
  <si>
    <t>http://nrepp.samhsa.gov/ViewIntervention.aspx?id=54</t>
  </si>
  <si>
    <t>1: Personal and prosocial behaviors
2: Protective factors related to conflict and violence</t>
  </si>
  <si>
    <t>Family/relationships
Social functioning
Violence</t>
  </si>
  <si>
    <r>
      <rPr>
        <sz val="10"/>
        <rFont val="Calibri"/>
        <family val="2"/>
        <scheme val="minor"/>
      </rPr>
      <t>Trauma Affect Regulation: Guide for Education and Therapy (TARGET)</t>
    </r>
  </si>
  <si>
    <t>Trauma Affect Regulation: Guide for Education and Therapy (TARGET) is a strengths-based approach to education and therapy for survivors of physical, sexual, psychological, and emotional trauma. TARGET teaches a set of seven skills (summarized by the acronym FREEDOM--Focus, Recognize triggers, Emotion self-check, Evaluate thoughts, Define goals, Options, and Make a contribution) that can be used by trauma survivors to regulate extreme emotion states, manage intrusive trauma memories, promote self-efficacy, and achieve lasting recovery from trauma.</t>
  </si>
  <si>
    <t>Trauma Affect Regulation: Guide for Education and Therapy (TARGET) is a strengths-based approach to education and therapy for survivors of physical, sexual, psychological, and emotional trauma. TARGET teaches a set of seven skills (summarized by the acronym FREEDOM--Focus, Recognize triggers, Emotion self-check, Evaluate thoughts, Define goals, Options, and Make a contribution) that can be used by trauma survivors to regulate extreme emotion states, manage intrusive trauma memories, promote self-efficacy, and achieve lasting recovery from trauma. TARGET can be adapted to assist men and women from various age groups, cultures, and ethnicities who have had a variety of traumatic experiences. This program can be offered in 10-12 individual or group counseling or psychoeducational sessions conducted by trained implementers (e.g., clinicians, case managers, rehabilitation specialists, teachers).
In the studies reviewed for this summary, TARGET was implemented with adults in outpatient substance abuse treatment clinics (through 8 or 9 weekly sessions), with adult mothers of children under age 5 recruited from residential and community settings (through 12 weekly sessions), and with adolescents in juvenile detention facilities (through 1-4 sessions within the first 2 weeks of detention and up to 10 sessions for adolescents with extended stays).</t>
  </si>
  <si>
    <t>http://nrepp.samhsa.gov/ViewIntervention.aspx?id=258</t>
  </si>
  <si>
    <t>http://www.advancedtrauma.com/</t>
  </si>
  <si>
    <t>Review Date: June 2012 
1: Disciplinary incidents
2: Disciplinary sanctions
3: Recidivism
Review Date: October 2007 
1: Severity of posttraumatic stress disorder (PTSD) symptoms
2: PTSD diagnosis
3: Negative beliefs related to PTSD and attitudes toward PTSD symptoms
4: Severity of anxiety and depression symptoms
5: Self-efficacy related to sobriety
6: Emotion regulation
7: Health-related functioning</t>
  </si>
  <si>
    <t>Alcohol
Crime/delinquency
Mental health
Trauma/injuries
Treatment/recovery</t>
  </si>
  <si>
    <t xml:space="preserve">Has been translated into Dutch, Hebrew, and Spanish. </t>
  </si>
  <si>
    <r>
      <rPr>
        <b/>
        <sz val="10"/>
        <rFont val="Calibri"/>
        <family val="2"/>
        <scheme val="minor"/>
      </rPr>
      <t>Promising</t>
    </r>
  </si>
  <si>
    <r>
      <rPr>
        <b/>
        <sz val="10"/>
        <rFont val="Calibri"/>
        <family val="2"/>
        <scheme val="minor"/>
      </rPr>
      <t>2.6-3.1</t>
    </r>
  </si>
  <si>
    <r>
      <rPr>
        <b/>
        <sz val="10"/>
        <rFont val="Calibri"/>
        <family val="2"/>
        <scheme val="minor"/>
      </rPr>
      <t>Effective</t>
    </r>
  </si>
  <si>
    <r>
      <rPr>
        <b/>
        <sz val="10"/>
        <rFont val="Calibri"/>
        <family val="2"/>
        <scheme val="minor"/>
      </rPr>
      <t>Top Tier</t>
    </r>
  </si>
  <si>
    <r>
      <rPr>
        <b/>
        <sz val="10"/>
        <rFont val="Calibri"/>
        <family val="2"/>
        <scheme val="minor"/>
      </rPr>
      <t>Model</t>
    </r>
  </si>
  <si>
    <r>
      <rPr>
        <b/>
        <sz val="10"/>
        <rFont val="Calibri"/>
        <family val="2"/>
        <scheme val="minor"/>
      </rPr>
      <t>3.9-4.0</t>
    </r>
  </si>
  <si>
    <r>
      <rPr>
        <b/>
        <sz val="10"/>
        <rFont val="Calibri"/>
        <family val="2"/>
        <scheme val="minor"/>
      </rPr>
      <t>2.8-3.1</t>
    </r>
  </si>
  <si>
    <r>
      <rPr>
        <b/>
        <sz val="10"/>
        <rFont val="Calibri"/>
        <family val="2"/>
        <scheme val="minor"/>
      </rPr>
      <t>3.2-3.5</t>
    </r>
  </si>
  <si>
    <r>
      <rPr>
        <b/>
        <sz val="10"/>
        <rFont val="Calibri"/>
        <family val="2"/>
        <scheme val="minor"/>
      </rPr>
      <t>Near Top
Tier</t>
    </r>
  </si>
  <si>
    <r>
      <rPr>
        <b/>
        <sz val="10"/>
        <rFont val="Calibri"/>
        <family val="2"/>
        <scheme val="minor"/>
      </rPr>
      <t>2.9-3.0</t>
    </r>
  </si>
  <si>
    <r>
      <rPr>
        <b/>
        <sz val="10"/>
        <rFont val="Calibri"/>
        <family val="2"/>
        <scheme val="minor"/>
      </rPr>
      <t>3.0-3.1</t>
    </r>
  </si>
  <si>
    <r>
      <rPr>
        <b/>
        <sz val="10"/>
        <rFont val="Calibri"/>
        <family val="2"/>
        <scheme val="minor"/>
      </rPr>
      <t>3.1-3.3</t>
    </r>
  </si>
  <si>
    <r>
      <rPr>
        <b/>
        <sz val="10"/>
        <rFont val="Calibri"/>
        <family val="2"/>
        <scheme val="minor"/>
      </rPr>
      <t>3.0-3.4</t>
    </r>
  </si>
  <si>
    <r>
      <rPr>
        <b/>
        <sz val="10"/>
        <rFont val="Calibri"/>
        <family val="2"/>
        <scheme val="minor"/>
      </rPr>
      <t>3.8-3.9</t>
    </r>
  </si>
  <si>
    <r>
      <rPr>
        <b/>
        <sz val="10"/>
        <rFont val="Calibri"/>
        <family val="2"/>
        <scheme val="minor"/>
      </rPr>
      <t>3.1-3.2</t>
    </r>
  </si>
  <si>
    <r>
      <rPr>
        <b/>
        <sz val="10"/>
        <rFont val="Calibri"/>
        <family val="2"/>
        <scheme val="minor"/>
      </rPr>
      <t>3.1-3.8</t>
    </r>
  </si>
  <si>
    <r>
      <rPr>
        <b/>
        <sz val="10"/>
        <rFont val="Calibri"/>
        <family val="2"/>
        <scheme val="minor"/>
      </rPr>
      <t>3.2-3.8</t>
    </r>
  </si>
  <si>
    <r>
      <rPr>
        <b/>
        <sz val="10"/>
        <rFont val="Calibri"/>
        <family val="2"/>
        <scheme val="minor"/>
      </rPr>
      <t>2.9-3.2</t>
    </r>
  </si>
  <si>
    <r>
      <rPr>
        <b/>
        <sz val="10"/>
        <rFont val="Calibri"/>
        <family val="2"/>
        <scheme val="minor"/>
      </rPr>
      <t>2.2-2.8</t>
    </r>
  </si>
  <si>
    <r>
      <rPr>
        <b/>
        <sz val="10"/>
        <rFont val="Calibri"/>
        <family val="2"/>
        <scheme val="minor"/>
      </rPr>
      <t>2.9-3.4</t>
    </r>
  </si>
  <si>
    <r>
      <rPr>
        <b/>
        <sz val="10"/>
        <rFont val="Calibri"/>
        <family val="2"/>
        <scheme val="minor"/>
      </rPr>
      <t>2.6-3.2</t>
    </r>
  </si>
  <si>
    <r>
      <rPr>
        <b/>
        <sz val="10"/>
        <rFont val="Calibri"/>
        <family val="2"/>
        <scheme val="minor"/>
      </rPr>
      <t>2.9-3.3</t>
    </r>
  </si>
  <si>
    <r>
      <rPr>
        <b/>
        <sz val="10"/>
        <rFont val="Calibri"/>
        <family val="2"/>
        <scheme val="minor"/>
      </rPr>
      <t>2.8-3.3</t>
    </r>
  </si>
  <si>
    <r>
      <rPr>
        <b/>
        <sz val="10"/>
        <rFont val="Calibri"/>
        <family val="2"/>
        <scheme val="minor"/>
      </rPr>
      <t>3.6-3.8</t>
    </r>
  </si>
  <si>
    <r>
      <rPr>
        <b/>
        <sz val="10"/>
        <rFont val="Calibri"/>
        <family val="2"/>
        <scheme val="minor"/>
      </rPr>
      <t>2.2-2.3</t>
    </r>
  </si>
  <si>
    <r>
      <rPr>
        <b/>
        <sz val="10"/>
        <rFont val="Calibri"/>
        <family val="2"/>
        <scheme val="minor"/>
      </rPr>
      <t>2.2-2.7</t>
    </r>
  </si>
  <si>
    <r>
      <rPr>
        <b/>
        <sz val="10"/>
        <rFont val="Calibri"/>
        <family val="2"/>
        <scheme val="minor"/>
      </rPr>
      <t>2.3-2.8</t>
    </r>
  </si>
  <si>
    <r>
      <rPr>
        <b/>
        <sz val="10"/>
        <rFont val="Calibri"/>
        <family val="2"/>
        <scheme val="minor"/>
      </rPr>
      <t>2.5-2.9</t>
    </r>
  </si>
  <si>
    <r>
      <rPr>
        <b/>
        <sz val="10"/>
        <rFont val="Calibri"/>
        <family val="2"/>
        <scheme val="minor"/>
      </rPr>
      <t>2.3-3.1</t>
    </r>
  </si>
  <si>
    <r>
      <rPr>
        <b/>
        <sz val="10"/>
        <rFont val="Calibri"/>
        <family val="2"/>
        <scheme val="minor"/>
      </rPr>
      <t>3.3-3.6</t>
    </r>
  </si>
  <si>
    <r>
      <rPr>
        <b/>
        <sz val="10"/>
        <rFont val="Calibri"/>
        <family val="2"/>
        <scheme val="minor"/>
      </rPr>
      <t>2.7-2.8</t>
    </r>
  </si>
  <si>
    <r>
      <rPr>
        <b/>
        <sz val="10"/>
        <rFont val="Calibri"/>
        <family val="2"/>
        <scheme val="minor"/>
      </rPr>
      <t>2.6-3.0</t>
    </r>
  </si>
  <si>
    <r>
      <rPr>
        <b/>
        <sz val="10"/>
        <rFont val="Calibri"/>
        <family val="2"/>
        <scheme val="minor"/>
      </rPr>
      <t>1.7-2.7</t>
    </r>
  </si>
  <si>
    <r>
      <rPr>
        <b/>
        <sz val="10"/>
        <rFont val="Calibri"/>
        <family val="2"/>
        <scheme val="minor"/>
      </rPr>
      <t>2.4-2.7</t>
    </r>
  </si>
  <si>
    <r>
      <rPr>
        <b/>
        <sz val="10"/>
        <rFont val="Calibri"/>
        <family val="2"/>
        <scheme val="minor"/>
      </rPr>
      <t>2.3-2.6</t>
    </r>
  </si>
  <si>
    <r>
      <rPr>
        <b/>
        <sz val="10"/>
        <rFont val="Calibri"/>
        <family val="2"/>
        <scheme val="minor"/>
      </rPr>
      <t>2.7-3.0</t>
    </r>
  </si>
  <si>
    <r>
      <rPr>
        <b/>
        <sz val="10"/>
        <rFont val="Calibri"/>
        <family val="2"/>
        <scheme val="minor"/>
      </rPr>
      <t>2.9-3.8</t>
    </r>
  </si>
  <si>
    <r>
      <rPr>
        <b/>
        <sz val="10"/>
        <rFont val="Calibri"/>
        <family val="2"/>
        <scheme val="minor"/>
      </rPr>
      <t>3.1-3.9</t>
    </r>
  </si>
  <si>
    <r>
      <rPr>
        <b/>
        <sz val="10"/>
        <rFont val="Calibri"/>
        <family val="2"/>
        <scheme val="minor"/>
      </rPr>
      <t>2.4-3.1</t>
    </r>
  </si>
  <si>
    <r>
      <rPr>
        <b/>
        <sz val="10"/>
        <rFont val="Calibri"/>
        <family val="2"/>
        <scheme val="minor"/>
      </rPr>
      <t>3.0-3.7</t>
    </r>
  </si>
  <si>
    <r>
      <rPr>
        <b/>
        <sz val="10"/>
        <rFont val="Calibri"/>
        <family val="2"/>
        <scheme val="minor"/>
      </rPr>
      <t>3.3-3.9</t>
    </r>
  </si>
  <si>
    <r>
      <rPr>
        <b/>
        <sz val="10"/>
        <rFont val="Calibri"/>
        <family val="2"/>
        <scheme val="minor"/>
      </rPr>
      <t>3.3-3.4</t>
    </r>
  </si>
  <si>
    <r>
      <rPr>
        <b/>
        <sz val="10"/>
        <rFont val="Calibri"/>
        <family val="2"/>
        <scheme val="minor"/>
      </rPr>
      <t>3.3-3.7</t>
    </r>
  </si>
  <si>
    <r>
      <rPr>
        <b/>
        <sz val="10"/>
        <rFont val="Calibri"/>
        <family val="2"/>
        <scheme val="minor"/>
      </rPr>
      <t>2.5-2.6</t>
    </r>
  </si>
  <si>
    <r>
      <rPr>
        <b/>
        <sz val="10"/>
        <rFont val="Calibri"/>
        <family val="2"/>
        <scheme val="minor"/>
      </rPr>
      <t>3.6-3.9</t>
    </r>
  </si>
  <si>
    <r>
      <rPr>
        <b/>
        <sz val="10"/>
        <rFont val="Calibri"/>
        <family val="2"/>
        <scheme val="minor"/>
      </rPr>
      <t>3.0-3.5</t>
    </r>
  </si>
  <si>
    <r>
      <rPr>
        <b/>
        <sz val="10"/>
        <rFont val="Calibri"/>
        <family val="2"/>
        <scheme val="minor"/>
      </rPr>
      <t>2.2-2.9</t>
    </r>
  </si>
  <si>
    <r>
      <rPr>
        <b/>
        <sz val="10"/>
        <rFont val="Calibri"/>
        <family val="2"/>
        <scheme val="minor"/>
      </rPr>
      <t>2.1-2.9</t>
    </r>
  </si>
  <si>
    <r>
      <rPr>
        <b/>
        <sz val="10"/>
        <rFont val="Calibri"/>
        <family val="2"/>
        <scheme val="minor"/>
      </rPr>
      <t>Exemplary</t>
    </r>
  </si>
  <si>
    <r>
      <rPr>
        <b/>
        <sz val="10"/>
        <rFont val="Calibri"/>
        <family val="2"/>
        <scheme val="minor"/>
      </rPr>
      <t>2.1-2.2</t>
    </r>
  </si>
  <si>
    <r>
      <rPr>
        <b/>
        <sz val="10"/>
        <rFont val="Calibri"/>
        <family val="2"/>
        <scheme val="minor"/>
      </rPr>
      <t>3.2-3.3</t>
    </r>
  </si>
  <si>
    <r>
      <rPr>
        <b/>
        <sz val="10"/>
        <rFont val="Calibri"/>
        <family val="2"/>
        <scheme val="minor"/>
      </rPr>
      <t>2.3-2.5</t>
    </r>
  </si>
  <si>
    <r>
      <rPr>
        <b/>
        <sz val="10"/>
        <rFont val="Calibri"/>
        <family val="2"/>
        <scheme val="minor"/>
      </rPr>
      <t>2.6-3.5</t>
    </r>
  </si>
  <si>
    <r>
      <rPr>
        <b/>
        <sz val="10"/>
        <rFont val="Calibri"/>
        <family val="2"/>
        <scheme val="minor"/>
      </rPr>
      <t>2.8-3.0</t>
    </r>
  </si>
  <si>
    <r>
      <rPr>
        <b/>
        <sz val="10"/>
        <rFont val="Calibri"/>
        <family val="2"/>
        <scheme val="minor"/>
      </rPr>
      <t>2.8-2.9</t>
    </r>
  </si>
  <si>
    <t>CDC Motor Vehicle Safety, Recommended</t>
  </si>
  <si>
    <t>CDC MMWR 1995 (44), Recommended</t>
  </si>
  <si>
    <t>NCIPC, CDC: Recommended</t>
  </si>
  <si>
    <t>Primary Review Website</t>
  </si>
  <si>
    <t>Additional Resources (developer, source, etc.)</t>
  </si>
  <si>
    <t>Program Manual</t>
  </si>
  <si>
    <t>Total Risk Factors</t>
  </si>
  <si>
    <t>Evidence-Based Reviewers</t>
  </si>
  <si>
    <t>Program/Strategy Details</t>
  </si>
  <si>
    <t>Total Programs that Address Risk Factors for Injury:</t>
  </si>
  <si>
    <t>Total Programs that Address Intentional Childhood Injury:</t>
  </si>
  <si>
    <t>Total Programs that Address Unintentional Child Injury:</t>
  </si>
  <si>
    <t>Risky Sexual Behavior</t>
  </si>
  <si>
    <t>Risk Factors for Injury and Violence</t>
  </si>
  <si>
    <t>1. Alcohol use and misuse
2. Susceptibility to peer pressure and internal health locus of control
3. Refusal skills
4. Driving after drinking
5. Alcohol prevention knowledge
6. Serious offenses</t>
  </si>
  <si>
    <t>*Note: these categories are not mutually exclusive</t>
  </si>
  <si>
    <t>Injury Type*</t>
  </si>
  <si>
    <t>http://www.cebc4cw.org/</t>
  </si>
  <si>
    <t>www.amchp.org</t>
  </si>
  <si>
    <t xml:space="preserve">The Children's Safety Network (CSN) is a national resource center for the prevention of childhood injuries and violence. They offer expertise on a wide range of injury topics to State and Territorial Maternal and Child Health (MCH) and Injury and Violence Prevention (IVP) programs. They publish reports and provide many links and resources on their website in for a wide variety of injury areas, including: Bullying Prevention, Child Care Safety, Choking &amp; Strangulation, Drowning Prevention, Fire &amp; Burn Safety, Firearms, Home Safety, Motor Vehicle (Bike Safety, Child Passenger Safety, Off Road Vehicles, Pedestrian Safety, Teen Driving Safety), Falls, Playground Safety, Poison Prevention, Sports Safety, Traumatic Brain Injuries, Rural &amp; Farm Safety, Safe Sleep, Prescription Drug Misuse &amp; Abuse, Underage Drinking &amp; Illicit Drug Abuse, Suicide Prevention, Child Maltreatment, Family/Intimate Partner Violence, Teen Dating Violence, Youth Violence Prevention, and Young Worker Safety. </t>
  </si>
  <si>
    <t>The Cochrane Collaboration</t>
  </si>
  <si>
    <t>National Safety Council</t>
  </si>
  <si>
    <t>www.nsc.org</t>
  </si>
  <si>
    <t xml:space="preserve">The National Safety Council is a nonprofit organization whose mission is to save lives by preventing injuries and deaths at work, in homes and communities and on the road through leadership, research, education and advocacy. Founded in 1913 and chartered by Congress, the National Safety Council relies on research to determine optimal solutions to safety issues. Website contains links and resources for further information on many topic areas. </t>
  </si>
  <si>
    <t>Coalition for Evidence-Based Policy</t>
  </si>
  <si>
    <t>Blueprints for Healthy Youth Development</t>
  </si>
  <si>
    <t>National Registry of Evidence-Based Programs and Practices (Substance Abuse and Mental Health Services Administration)</t>
  </si>
  <si>
    <t>http://www.ojjdp.gov/mpg/</t>
  </si>
  <si>
    <t>nrepp.samhsa.gov</t>
  </si>
  <si>
    <t>National Institute of Justice Office of Justice Programs, Crimesolutions.gov</t>
  </si>
  <si>
    <t>www.crimesolutions.gov</t>
  </si>
  <si>
    <t>www.promisingpractices.net</t>
  </si>
  <si>
    <t xml:space="preserve">The PPN website lists information on best practices in four areas: Healthy and Safe Children, Children Ready for School, Children Succeeding in School, and Strong Families. The site also contains issue briefs and expert perspectives. Programs are listed in the registry only if they meet the criteria to be listed as either "proven" or "promising". </t>
  </si>
  <si>
    <t>www.naccho.org</t>
  </si>
  <si>
    <t>NACCHO is the national organization representing local health departments (LHDs) and supporting their work by promoting national policy, developing resources and programs, seeking health equity, and supporting effective local public health practice and systems. NACCHO provides resources, tools, and assistance to LHDs in four focus areas: Public Health Infrastructure and Systems, Community Health, Environmental Health, and Public Health Preparedness. They have a Model Practices Database that includes programs that have been submitted by members and evaluated by NACCHO staff to meet certain criteria.</t>
  </si>
  <si>
    <t>www.campbellcollaboration.org</t>
  </si>
  <si>
    <t>www.thecommunityguide.org</t>
  </si>
  <si>
    <t>The Campbell Collaboration</t>
  </si>
  <si>
    <t>www.blueprintsprograms.com</t>
  </si>
  <si>
    <t xml:space="preserve">The Clearinghouse is an evidence-based database of child welfare programs, focusing on the areas of Anger Management, Domestic Violence, and Substance Abuse; Behavior Management including Parent Training; Core Child Welfare Services including Placement and Reunification; Engagement and Parent Partnering Programs; Mental Health; Prevention and Early Intervention; Support Services for Youth in the Child Welfare System. Coming soon: Attachment Problems, and Working with Parents with Cognitive Disabilities. </t>
  </si>
  <si>
    <t>Safe State Alliance</t>
  </si>
  <si>
    <t>www.safestates.org</t>
  </si>
  <si>
    <t>mchlibrary.info</t>
  </si>
  <si>
    <r>
      <t xml:space="preserve">Universal
</t>
    </r>
    <r>
      <rPr>
        <sz val="10"/>
        <rFont val="Calibri"/>
        <family val="2"/>
        <scheme val="minor"/>
      </rPr>
      <t>(Laws, Mass Media, Community-wide, etc.)</t>
    </r>
  </si>
  <si>
    <t>CDC's The Community Guide</t>
  </si>
  <si>
    <t xml:space="preserve">Indicates whether or not the program has necessary materials that are readily available in Spanish. </t>
  </si>
  <si>
    <t>CDC Motor Vehicle Safety Resources - Teen Drivers, Policy Impact</t>
  </si>
  <si>
    <t>National Center for Injury Prevention and Control (NCIPC), CDC</t>
  </si>
  <si>
    <t>http://www.cdc.gov/injury/index.html</t>
  </si>
  <si>
    <t>The Morbidity and Mortality Weekly Report (MMWR) series is prepared by the Centers for Disease Control and Prevention (CDC). Often called “the voice of CDC,” the MMWR series is the agency’s primary vehicle for scientific publication of timely, reliable, authoritative, accurate, objective, and useful public health information and recommendations.</t>
  </si>
  <si>
    <t xml:space="preserve">University of Colorado Boulder
Institute of Behavioral Science
Center for the Study and Prevention of Violence; In partnership with the Annie E. Casey Foundation
</t>
  </si>
  <si>
    <t>The Office of Child Abuse Prevention (California)</t>
  </si>
  <si>
    <t>The Center for Disease Control and Prevention</t>
  </si>
  <si>
    <t>National Center for Child Death Review and the Children’s Safety Network Project: grant No. 1 U93 MC 00225-01 and grant No 05-381.0.03.01 from the Maternal and Child Health Bureau (Title V, Social Security Act), Health Resources and Services Administration, Department of Health and Human Services.</t>
  </si>
  <si>
    <t>Health Resources and Services Administration’s Maternal and Child Health Bureau, U.S. Department of Health and Human Services</t>
  </si>
  <si>
    <t>The Coalition is a nonprofit, nonpartisan organization, and has no affiliation with any programs or program models. Their work is primarily funded by philanthropic foundations, including the John D. and Catherine T. MacArthur Foundation, the William T. Grant Foundation, the Laura and John Arnold Foundation, and the Annie E. Casey Foundation.</t>
  </si>
  <si>
    <t>National Institute of Justice</t>
  </si>
  <si>
    <t>Substance Abuse and Mental Health Services Administration (SAMHSA)</t>
  </si>
  <si>
    <t>Office of Justice Programs</t>
  </si>
  <si>
    <t>Cochrane’s funding model reflects the international and dispersed nature of the organization. While their core income (income paid directly to Cochrane and used to sustain its information management system, research programs, website etc) comes principally from the proceeds of The Cochrane Library and other Cochrane products, their groups are supported by national governments, international governmental and non-governmental organizations, universities, hospitals, private foundations, and personal donations. They are not permitted to accept funding from commercial organizations such as pharmaceutical companies. This is to ensure that the conclusions of Cochrane Reviews are not influenced by commercial interests.</t>
  </si>
  <si>
    <t>Agency for Healthcare Research and Quality</t>
  </si>
  <si>
    <t xml:space="preserve">Environmental Factors </t>
  </si>
  <si>
    <t>Resource Name</t>
  </si>
  <si>
    <t>Resource Location</t>
  </si>
  <si>
    <t>Sponsoring Agency</t>
  </si>
  <si>
    <t>Other or Unspecified</t>
  </si>
  <si>
    <t xml:space="preserve">Primary Care </t>
  </si>
  <si>
    <t>Unintentional Injury Event</t>
  </si>
  <si>
    <t>Intentional Injury Event</t>
  </si>
  <si>
    <t>Age Group</t>
  </si>
  <si>
    <t xml:space="preserve">Setting </t>
  </si>
  <si>
    <t>Unintentional Only</t>
  </si>
  <si>
    <t>Risk Factor Only</t>
  </si>
  <si>
    <t>Intentional Only</t>
  </si>
  <si>
    <t xml:space="preserve">Total # of Injury Event(s) and Risk Factor(s) </t>
  </si>
  <si>
    <t xml:space="preserve">Sexual behaviors; violence, delinquency, hyperactivity, suicide, self-harm; alcohol, tobacco, other drug use; motor vehicle safety behaviors; teen pregnancy. </t>
  </si>
  <si>
    <t>Mass media campaigns intended to reduce alcohol-impaired driving are designed to persuade individuals either to avoid drinking and driving or to prevent others from doing so. Common campaign themes include fear of arrest; fear of injury to self, others, or property; and characterizing drinking drivers as irresponsible and dangerous to others. The Community Preventive Services Task Force recommends mass media campaigns to reduce alcohol-impaired driving based on strong evidence of their effectiveness under certain conditions. These conditions include that the mass media campaigns are carefully planned and well executed; attain adequate audience exposure; and are implemented in settings that have other ongoing alcohol-impaired driving prevention activities.</t>
  </si>
  <si>
    <t>Burns and scalds are a significant cause of morbidity and mortality in children. Successful counter-measures to prevent burn and scald-related injury have been identified. However, evidence indicating the successful roll-out of these counter-measures into the wider community is lacking. Community-based interventions in the form of multi-strategy, multi-focused programs are hypothesized to result in a reduction in population-wide injury rates. This review tests this hypothesis with regards to burn and scald injury in children. There are a very limited number of research studies allowing conclusions to be drawn about the effectiveness of community-based injury prevention programs to prevent burns and scalds in children. There is a pressing need to evaluate high-quality community-based intervention programs based on efficacious counter-measures to reduce burns and scalds in children.
It is important that a framework for considering the problem of burns and scalds in children from a prevention perspective be articulated, and that an evidence-based suite of interventions be combined to create program guidelines suitable for implementation in communities throughout the world.</t>
  </si>
  <si>
    <t>Many people are killed or injured by house fires each year. Fires detected with smoke alarms are associated with lower death rates. This review found that programs to promote smoke alarms increased smoke alarm ownership and function modestly, if at all, and have not demonstrated a beneficial effect on fires or fire-related injuries. Counseling by health care workers, as part of child health care, may increase ownership and use of smoke alarms in homes but effects on injuries have not been examined. There is little evidence to support community-wide mass media or educational programs or programs to give away free smoke alarms as effective methods to promote smoke alarms or reduce injuries from fire. More research is needed to examine community-wide smoke alarm installation programs</t>
  </si>
  <si>
    <t xml:space="preserve">Review did not focus specifically on results for children. </t>
  </si>
  <si>
    <t>Dog bites can cause significant injuries leading to death or long-lasting disability. The education of children in the school setting could improve their knowledge and attitude towards dogs and encourage safer behavior around them. The authors of this systematic review examined studies that determined the effectiveness of educational programs for children and adolescents in preventing dog bite injuries. The educational programs aimed to change the children and adolescents behavior towards dogs.
Two studies were included in this review. Both were of moderate methodological quality and evaluated the effectiveness of educating children on preventing dog bite injuries. Both studies involved a 30-minute lesson. One study additionally compared the effect of educating the children's parents through a leaflet. One study videotaped the way children behaved when exposed to an unknown dog, and their behavior was observed. The main outcome reported in both studies was a change in behavior.
It is unclear from this review whether educating children can reduce dog bite injuries as dog bite rates were not reported as an outcome in either of the included studies. The effect of educating children and adolescents in settings other than schools has not been evaluated. There is a general lack of evidence about the impact of education to prevent dog bites in children and adolescents, therefore further studies that look at dog bite rates after an intervention are recommended. Education of children and adolescents should not be the only public health strategy to reduce dog bites and their dramatic consequences.</t>
  </si>
  <si>
    <t>Injuries are the leading cause of childhood death in industrialized countries. People living in disadvantaged circumstances are at greater risk of injury than those who are more advantaged. This review examined whether home safety education and providing safety equipment reduced injuries and increased safety behaviors and safety equipment use. It also looked at whether home safety education was more or less effective in disadvantaged families. The review authors found 98 studies involving 2,605,044 participants which reported many different safety behaviors, but relatively few studies included information on injuries.
The authors found that home safety interventions provided in the home may reduce injury rates, but more research is needed to confirm this finding. The results often varied between studies but, overall, families who received home safety interventions were more likely to have a safe hot tap water temperature, a working smoke alarm, a fire escape plan, fitted stair gates, socket covers on unused sockets, syrup of ipecac, poison control centre numbers accessible, and to store medicines and cleaning products out of reach of children. The authors found that home safety education was equally effective in the families whose children were at greater risk of injury.</t>
  </si>
  <si>
    <t xml:space="preserve">Proven effective in ensuring smoke alarms are
installed in new homes. Legislation requiring
installation of smoke detectors in new and
existing housing combined with community based
campaigns and distribution programs
seems to be the most effective in increasing
usage rates. Strongly recommended based on systematic reviews. </t>
  </si>
  <si>
    <t>At least 21 states have increased penalties for drunk driving with a child in the vehicle. The penalties include:
significantly higher fines
longer mandatory jail sentences
longer license suspensions
felony convictions</t>
  </si>
  <si>
    <t>Incarceration following an alcohol impaired driving conviction may reduce the risk of alcohol related crashes by:
increasing the perceived legal risk to individuals contemplating driving after drinking;
removing those at-risk of re-offending from the roads for the period of incarceration; or
providing individuals services and resources to promote ongoing sobriety during incarceration.
As of June 2006, 48 states require sentencing for a second offense includes jail time. No state currently requires incarceration for a first offense. Incarceration may be in a correctional facility or home-based monitoring confinement.</t>
  </si>
  <si>
    <t>Columbus Public Health: Teen Traffic Safety Mini Grants targeted high school students at 14 out of 41 Franklin County high schools addressing the public health issue of injury prevention, specifically motor vehicle related injury and death. The goal of the program was to increase high school student safety belt use via the following objectives:
Fourteen Franklin County High Schools will implement safety belt utilization education and demonstration programs in 2005-2006. 
Student groups to take ownership of the traffic safety programming in 14 high schools.</t>
  </si>
  <si>
    <t>Eliminated lead violation backlog, embellished enforcement process, established resources for assistance in lead hazard control</t>
  </si>
  <si>
    <t>Life Skills Training (LST)</t>
  </si>
  <si>
    <t>Life Skills Training (LST) is a school-based program that aims to prevent alcohol, tobacco, and marijuana use and violence by targeting the major social and psychological factors that promote the initiation of substance use and other risky behaviors.</t>
  </si>
  <si>
    <t>Life Skills Training (LST) is a school-based program that aims to prevent alcohol, tobacco, and marijuana use and violence by targeting the major social and psychological factors that promote the initiation of substance use and other risky behaviors. LST is based on both the social influence and competence enhancement models of prevention. Consistent with this theoretical framework, LST addresses multiple risk and protective factors and teaches personal and social skills that build resilience and help youth navigate developmental tasks, including the skills necessary to understand and resist prodrug influences. LST is designed to provide information relevant to the important life transitions that adolescents and young teens face, using culturally sensitive and developmentally and age-appropriate language and content. Facilitated discussion, structured small group activities, and role-playing scenarios are used to stimulate participation and promote the acquisition of skills. Separate LST programs are offered for elementary school (grades 3-6), middle school (grades 6-9), and high school (grades 9-12); the research studies and outcomes reviewed for this summary involved middle school students.</t>
  </si>
  <si>
    <t>Nurse-Family Partnership (NFP) is a prenatal and infancy nurse home visitation program that aims to improve the health, well-being, and self-sufficiency of low-income, first-time parents and their children. NFP was founded on concepts of human ecology, self-efficacy, and human attachment. Its program activities are designed to link families with needed health and human services, promote good decision making about personal development, assist families in making healthy choices during pregnancy and providing proper care to their children, and help women build supportive relationships with families and friends. Nurses follow a detailed, visit-by-visit guide that provides information on tracking dietary intake; reducing cigarette, alcohol, and illegal drug use; identifying symptoms of pregnancy complications and signs of children's illnesses; communicating with health care professionals; promoting parent-child interactions; creating safe households; and considering educational and career options. Program objectives include decreased substance use, improved maternal economic self-sufficiency, fewer subsequent unintended pregnancies, reduced child abuse and neglect, and improved school readiness of the children. Individual programs serve a minimum of 100-200 families and are supported by 4-8 trained registered nurse home visitors (each carrying a caseload of 25 families), a nurse supervisor, and administrative support. Nurse home visits begin early in pregnancy and continue until the child's second birthday. The frequency of home visits changes with the stages of pregnancy and infancy and is adapted to the mother's needs, with a maximum of 13 visits occurring during pregnancy and 47 occurring after the child's birth.</t>
  </si>
  <si>
    <t>Positive Action is an integrated and comprehensive program that is designed to improve academic achievement; school attendance; and problem behaviors such as substance use, violence, suspensions, disruptive behaviors, dropping out, and sexual behavior. It is also designed to improve parent-child bonding, family cohesion, and family conflict. Positive Action has materials for schools, homes, and community agencies. All materials are based on the same unifying broad concept (one feels good about oneself when taking positive actions) with six explanatory subconcepts (positive actions for the physical, intellectual, social, and emotional areas) that elaborate on the overall theme. The program components include grade-specific curriculum kits for kindergarten through 12th grade, drug education kits, a conflict resolution kit, site wide climate development kits for elementary and secondary school levels, a counselor's kit, a family kit, and a community kit. All the components and their parts can be used separately or in any combination and are designed to reinforce and support one another.</t>
  </si>
  <si>
    <t>Project Towards No Drug Abuse (Project TND) is a drug use prevention program for high school youth. The current version of the curriculum is designed to help students develop self-control and communication skills, acquire resources that help them resist drug use, improve decision making strategies, and develop the motivation to not use drugs.</t>
  </si>
  <si>
    <t>Project Towards No Drug Abuse (Project TND) is a drug use prevention program for high school youth. The current version of the curriculum is designed to help students develop self-control and communication skills, acquire resources that help them resist drug use, improve decision making strategies, and develop the motivation to not use drugs. It is packaged in 12 40-minute interactive sessions to be taught by teachers or health educators. The TND curriculum was developed for high-risk students in continuation or alternative high schools. It has also been tested among traditional high school students.</t>
  </si>
  <si>
    <t>Promoting Alternative Thinking Strategies (PATHS) and PATHS Preschool are school-based preventive interventions for children in elementary school or preschool. The interventions are designed to enhance areas of social-emotional development such as self-control, self-esteem, emotional awareness, social skills, friendships, and interpersonal problem-solving skills while reducing aggression and other behavior problems.</t>
  </si>
  <si>
    <t>Promoting Alternative Thinking Strategies (PATHS) and PATHS Preschool are school-based preventive interventions for children in elementary school or preschool. The interventions are designed to enhance areas of social-emotional development such as self-control, self-esteem, emotional awareness, social skills, friendships, and interpersonal problem-solving skills while reducing aggression and other behavior problems. Skill concepts are presented through direct instruction, discussion, modeling, storytelling, role-playing activities, and video presentations. The elementary school PATHS Curriculum is available in two units: the PATHS Turtle Unit for kindergarten and the PATHS Basic Kit for grades 1-6. The curriculum includes 131 20- to 30-minute lessons designed to be taught by regular classroom teachers approximately 3 times per week over the course of a school year. PATHS Preschool, an adaptation of PATHS for children 3 to 5 years old, is designed to be implemented over a 2-year period. Its lessons and activities highlight writing, reading, storytelling, singing, drawing, science, and math concepts and help students build the critical cognitive skills necessary for school readiness and academic success. The PATHS Preschool program can be integrated into existing learning environments and adapted to suit individual classroom needs.</t>
  </si>
  <si>
    <t>From NREPP: "PATHS has been used in a variety of schools, including those for children with special needs (e.g., deafness, learning disabilities, autism spectrum disorders)…...PATHS materials have been translated into Croatian, Dutch, French, German, Greek, Hebrew, Spanish, and Welsh. Parent materials are available in Spanish. PATHS has been adapted for use with after-school programs. Preschool PATHS has been translated into Dutch, Korean, and Spanish and has been successfully adapted for use in Head Start programs."</t>
  </si>
  <si>
    <t>Al's Pals: Kids Making Healthy Choices is a school-based prevention program that seeks to develop social-emotional skills such as self-control, problem-solving, and healthy decision making in children ages 3-8 in preschool, kindergarten, and first grade.</t>
  </si>
  <si>
    <t>Al's Pals: Kids Making Healthy Choices is a school-based prevention program that seeks to develop social-emotional skills such as self-control, problem-solving, and healthy decision making in children ages 3-8 in preschool, kindergarten, and first grade. The program fosters both the personal traits of resilience and the nurturing environments children need to overcome difficulties and fully develop their talents and capabilities. Through fun lessons, engaging puppets, original music and materials, and appropriate teaching approaches, the Al's Pals curriculum helps young children regulate their own feelings and behavior; creates and maintains a classroom environment of caring, cooperation, respect, and responsibility; teaches conflict resolution and peaceful problem-solving; promotes appreciation of differences and positive social relationships; prevents and addresses bullying behavior; conveys clear messages about the harms of alcohol, tobacco, and other drugs; and builds children's abilities to make healthy choices and cope with life's difficulties. The program consists of a year-long, 46-session interactive curriculum delivered by trained classroom teachers who use Al's Pals teaching approaches to infuse the concepts into daily interactions with the children. Ongoing communication with parents is also part of Al's Pals. Teachers regularly send parents letters to update them about the skills the children are learning, suggest home activities to reinforce these concepts, and inform parents about their child's progress.</t>
  </si>
  <si>
    <t>AM kids Personal Growth Model (or, AMIkids Community-Based Day Treatment Services)</t>
  </si>
  <si>
    <t>Review Date: October 2012 
1: Intention to use steroids/creative
2: Intention to engage in unhealthy weight loss
Review Date: January 2007 
1: Diet pill use
2: Use of body-shaping substances
3: Behaviors and beliefs related to nutrition
4: Risk and protective factors
5: Alcohol and other drug use
6: Tobacco use
7: Knowledge of curriculum content</t>
  </si>
  <si>
    <t>Early Risers "Skills for Success" is a multicomponent, developmentally focused, competency-enhancement program that targets 6- to 12-year-old elementary school students who are at high risk for early development of conduct problems, including substance use. Early Risers is based on the premise that early, comprehensive, and sustained intervention is necessary to target multiple risk and protective factors. The program uses integrated child-, school-, and family-focused interventions, coordinated by a family advocate, to move high-risk children onto a more adaptive developmental pathway.
The child-focused component has three parts: summer camp, school year friendship groups, and school support. The summer camp consists of 24 hours each of social-emotional skills training, reading enrichment and motivation, and creative activities, all supported by behavioral management protocols to build and support social, emotional, problem-solving, and peer friendship skills. The social-emotional skills training is implemented using a program such as Promoting Alternative Thinking Strategies (PATHS), Second Step, or Incredible Years, each of which was reviewed by NREPP separately. The school year friendship group is offered during or after school and promotes advancement and maintenance of skills learned over the summer. School support, which occurs throughout each school year during the school day, is intended to promote academic skill building, such as task organization and home-school communication, as well as to address children's behavior while in school, through case management, consultation, and mentoring activities.
The family-focused component has two parts: family nights with parent education (called Parents Excited About Kids, or PEAK) and family support. At family nights, held in a center or school five times per year during the evening, children participate in fun activities while their parents meet in small groups for parenting-focused education and skills training. Family support involves the implementation of an individually designed case plan for each family to address its specific needs, strengths, and maladaptive patterns through goal setting, brief interventions, referrals to community supports, continuous monitoring, and, if indicated, more intensive and tailored parent skills training. The family advocate must have a bachelor's degree in child or family education and experience working with parents or children.</t>
  </si>
  <si>
    <t xml:space="preserve">This is program of the SPH at UNC ( Dr. Karl Bauman, Dr. Vangie Foshee, Dr. Susan Ennett). </t>
  </si>
  <si>
    <t xml:space="preserve">Ages 5-15. "The PATHS (for Promoting Alternative Thinking Strategies) curriculum was revised for use in the Fast Track program." Duke co-principal investigator. </t>
  </si>
  <si>
    <t>A police patrol project that was aimed at reducing gun violence, drive by shootings, and homicides. During the experimental period, extra police patrols were placed in gun crime "hot spots" in a target area of the city.</t>
  </si>
  <si>
    <t>Keepin' it REAL is a multicultural, school-based substance use prevention program for students 12-14 years old. Keepin' it REAL uses a 10-lesson curriculum taught by trained classroom teachers in 45-minute sessions over 10 weeks, with booster sessions delivered in the following school year. The curriculum is designed to help students assess the risks associated with substance abuse, enhance decision making and resistance strategies, improve antidrug normative beliefs and attitudes, and reduce substance use. The narrative and performance-based curriculum draws from communication competence theory and a culturally grounded resiliency model to incorporate traditional ethnic values and practices that protect against substance use. The curriculum places special emphasis on resistance strategies represented in the acronym REAL: Refuse offers to use substances, Explain why you do not want to use substances, Avoid situations in which substances are used, and Leave situations in which substances are used.</t>
  </si>
  <si>
    <t>Media Detective is a media literacy education program for 3rd- to 5th-grade students. The goal of the program is to prevent or delay the onset of underage alcohol and tobacco use by enhancing the critical thinking skills of students so they become adept in deconstructing media messages, particularly those related to alcohol and tobacco products, and by encouraging healthy beliefs and attitudes about abstaining from alcohol and tobacco use. The program consists of 10 45-minute lessons based on established models of decision making and research on the message interpretation process. Students are taught to deconstruct product advertisements by looking for five "clues": (1) the product, (2) the target audience, (3) the ad hook, (4) the hidden message, and (5) missing information about the health-related consequences of using the product. The program uses a range of pedagogical techniques and can be adapted to a variety of classroom settings and skill levels of students. The Media Detective program kit contains the main materials needed to teach the program, including a teacher manual, poster flipchart, and CD with media examples. Individual student workbooks that accompany the activities taught in each lesson are sold separately. Also available is a comprehensive online training workshop, which provides an introduction to the theory and research underlying the program model and instructions for facilitating each program activity. Those who finish this training and successfully complete assessment tests receive certification as program teachers. Media Detective is related to Media Ready, a media literacy education program for 6th- to 8th-grade students. Media Ready has been reviewed separately by NREPP.</t>
  </si>
  <si>
    <t>Media Ready is a media literacy education program for 6th- to 8th-grade students. The goal of the program is to prevent or delay the onset of underage alcohol and tobacco use by encouraging healthy beliefs and attitudes about abstaining from alcohol and tobacco use and by enhancing the ability to apply critical thinking skills in interpreting media messages, particularly those related to alcohol and tobacco products. Media Ready consists of 10 45-minute lessons based on established models of decision making and research on the message interpretation process. The program includes homework and extension assignments to further students' understanding of media literacy and to provide additional opportunities for practicing newly learned skills. The curriculum is adaptable to a variety of classroom settings and skill levels of students. The Media Ready program kit contains all materials needed to teach the program, including a teacher manual, poster, and CD with media examples. Also available is a comprehensive 1-day training workshop, which provides an introduction to the theory and research underlying the program model and instructions for facilitating each program activity. Those who successfully complete an online test at the end of this training receive certification of completion. Media Ready is related to Media Detective, a media literacy education program for 3rd- to 5th-grade students. Media Detective has been reviewed separately by NREPP.</t>
  </si>
  <si>
    <t>Multidimensional Family Therapy (MDFT) is a comprehensive and multisystemic family-based outpatient or partial hospitalization (day treatment) program for substance-abusing adolescents, adolescents with co-occurring substance use and mental disorders, and those at high risk for continued substance abuse and other problem behaviors such as conduct disorder and delinquency. Working with the individual youth and his or her family, MDFT helps the youth develop more effective coping and problem-solving skills for better decision making and helps the family improve interpersonal functioning as a protective factor against substance abuse and related problems.
Delivered across a flexible series of 12 to 16 weekly or twice weekly 60- to 90-minute sessions, MDFT is a manual-driven intervention with specific assessment and treatment modules that target four areas of social interaction: (1) the youth's interpersonal functioning with parents and peers, (2) the parents' parenting practices and level of adult functioning independent of their parenting role, (3) parent-adolescent interactions in therapy sessions, and (4) communication between family members and key social systems (e.g., school, child welfare, mental health, juvenile justice).</t>
  </si>
  <si>
    <t>Positive Family Support- Family Check-Up (formerly Adolescent Transitions Program)</t>
  </si>
  <si>
    <t>Second Step is a classroom-based social-skills program for children 4 to 14 years of age that teaches socioemotional skills aimed at reducing impulsive and aggressive behavior while increasing social competence. The program builds on cognitive behavioral intervention models integrated with social learning theory, empathy research, and social information-processing theories. The program consists of in-school curricula, parent training, and skill development. Second Step teaches children to identify and understand their own and others' emotions, reduce impulsiveness and choose positive goals, and manage their emotional reactions and decision making process when emotionally aroused. The curriculum is divided into two age groups: preschool through 5th grade (with 20 to 25 lessons per year) and 6th through 9th grade (with 15 lessons in year 1 and 8 lessons in the following 2 years). Each curriculum contains five teaching kits that build sequentially and cover empathy, impulse control, and anger management in developmentally and age-appropriate ways. Group decision making, modeling, coaching, and practice are demonstrated in the Second Step lessons using interpersonal situations presented in photos or video format.</t>
  </si>
  <si>
    <t>All Stars is a school-based program for middle school students (11-14 years old) designed to prevent and delay the onset of high-risk behaviors such as drug use, violence, and premature sexual activity. The program focuses on five topics important to preventing high-risk behaviors: (1) developing positive ideals that do not fit with high-risk behavior; (2) creating a belief in conventional norms; (3) building strong personal commitments to avoid high-risk behaviors; (4) bonding with school, prosocial institutions, and family; and (5) increasing positive parental attentiveness such as positive communication and parental monitoring. The All Stars curriculum includes highly interactive group activities, games and art projects, small group discussions, one-on-one sessions, a parent component, optional online activities and worksheets, and a celebration ceremony. All Stars Core consists of thirteen 45-minute class sessions delivered on a weekly basis by teachers, prevention specialists, or social workers. All Stars Booster is an optional program designed to be delivered 1 year after the core program and includes nine 45-minute sessions reinforcing lessons learned in the previous year. All Stars Plus includes twelve 45-minute lessons designed to expand instruction to include three additional topics--decision making, goal setting, and peer pressure resistance skills training--and is intended as an option for the third year of the intervention. Multiple packages of student materials are available to support implementation by either regular teachers or prevention specialists.</t>
  </si>
  <si>
    <t>Attachment-Based Family Therapy (ABFT) is a treatment for adolescents ages 12-18 that is designed to treat clinically diagnosed major depressive disorder, eliminate suicidal ideation, and reduce dispositional anxiety. The model is based on an interpersonal theory of depression, which proposes that the quality of family relationships may precipitate, exacerbate, or prevent depression and suicidal ideation. In this model, ruptures in family relationships, such as those due to abandonment, neglect, or abuse or a harsh and negative parenting environment, influence the development of adolescent depression. Families with these attachment ruptures lack the normative secure base and safe haven context needed for an adolescent's healthy development, including the development of emotion regulation and problem-solving skills. These adolescents may experience depression resulting from the attachment ruptures themselves or from their inability to turn to the family for support in the face of trauma outside the home. ABFT aims to strengthen or repair parent-adolescent attachment bonds and improve family communication. As the normative secure base is restored, parents become a resource to help the adolescent cope with stress, experience competency, and explore autonomy.
ABFT is typically delivered in 60- to 90-minute sessions conducted weekly for 12-16 weeks. Treatment follows a semistructured protocol consisting of five sequential therapy tasks, each of which has clearly outlined processes and goals:
The Relational Reframe Task, with the adolescent and parents (or parent) together, sets the foundation of the therapy. After an assessment of the history and nature of the depression, the therapist focuses on relational ruptures. This shift pivots on the therapeutic question, "When you feel so depressed or suicidal, why don't you go to your parents for help?" The progression of this conversation leads parents and the adolescent to agree that improving the quality of their relationship would be a good starting point for treatment.
The Adolescent Alliance Task, with the adolescent alone, identifies relational ruptures in the family and links them to the depression. The adolescent is encouraged and prepared to discuss these often avoided feelings and memories with his or her parents.
The Parent Alliance Task, with the parents alone, explores their current stressors and their own history of attachment disappointments. These conversations activate parental care giving instincts to behaviorally and emotionally protect their child, which helps motivate parents to learn and use new attachment-promoting parenting skills.
The Attachment Task, with the adolescent and parents together, creates an opportunity for the adolescent to directly express his or her thoughts and feelings about past and current relational injustices. Rather than defending themselves, parents help the adolescent fully express and explore these emotionally charged topics. This conversation helps the adolescent work through trauma, address negative patterns in the relationship, and practice new conflict resolution and emotion regulation skills.
The Autonomy Task, with the adolescent and parents together, helps consolidate the new secure base. In solving day-to-day problems, parents provide support and expectations and the adolescent seeks to develop autonomy while remaining appropriately attached to his or her parents.
ABFT is usually delivered by trained therapists with at least a master's degree in one of a number of mental health disciplines.</t>
  </si>
  <si>
    <t>1: Educational performance
2: Delinquency and crime
3: Economic status</t>
  </si>
  <si>
    <t>Project Venture is an outdoor experiential youth development program designed primarily for 5th- to 8th-grade American Indian youth. It aims to develop the social and emotional competence that facilitates youths' resistance to alcohol, tobacco, and other drug use. Based on traditional American Indian values such as family, learning from the natural world, spiritual awareness, service to others, and respect, Project Venture's approach is positive and strengths based. The program is designed to foster the development of positive self-concept, effective social interaction skills, a community service ethic, an internal locus of control, and improved decision making and problem-solving skills. The central components of the program include a minimum of 20 1-hour classroom-based activities, such as problem-solving games and initiatives, conducted across the school year; weekly after-school, weekend, and summer skill-building experiential and challenge activities, such as hiking and camping; 3- to 10-day immersion summer adventure camps and wilderness treks; and community-oriented service learning and service leadership projects throughout the year.</t>
  </si>
  <si>
    <t>Say It Straight (SIS) is a communication training program designed to help students and adults develop empowering communication skills and behaviors and increase self-awareness, self-efficacy, and personal and social responsibility. In turn, the program aims to reduce risky or destructive behaviors such as substance use, eating disorders, bullying, violence, precocious sexual behavior, and behaviors that can result in HIV infection. SIS began as a school-based program for use in grades 3-12. Its application has been expanded to include students in detention and treatment, student mentors and mentees, parents, high-risk communities, adults in treatment, college students, and the homeless.
SIS is based in social learning and positive psychology, emphasizing values such as resiliency, courage, compassion, and integrity. The change process in SIS begins with the recognition of one's own disempowering behaviors and leads to awareness of one's own deepest wishes to choose empowering behaviors for wellness. These changes lead from relationships of submission and dominance to relationships of equal value. Building on SIS's principle of "rooting diversity in sameness," participants learn to identify with others even when they may disagree or have differences with them. By using a technique called "body sculpting" and creating and acting in role-plays or "movies," they explore how they feel when they engage in empowering and disempowering communication/behavior. In body sculpting, the participants place their bodies in postures that intensify and make overt their internal experiences; for example, a begging posture can be used to represent placating. The movies enable participants to act out difficult interpersonal situations that are important in their lives (e.g., alcohol or drug abuse, drinking and driving, speeding, cheating, stealing, bullying, violence, vandalism, sexual behavior). Movies can be videotaped to give participants the opportunity to observe themselves. SIS also incorporates feedback, journaling, and small- and large-group discussion. Through these processes, participants learn that by empowering themselves, they gain respect and empower others.
In school settings, SIS is delivered in 5 to 10 sessions, each 45-50 minutes in duration. The sessions can be held once per week or on consecutive days. One or two trainers facilitate the program with groups as large as 35 students. With participants other than students, SIS is delivered in 5 to 15 sessions, 1-3 hours each, depending on group size and group needs.</t>
  </si>
  <si>
    <t>Too Good for Drugs (TGFD) is a school-based prevention program for kindergarten through 12th grade that builds on students' resiliency by teaching them how to be socially competent and autonomous problem solvers. The program is designed to benefit everyone in the school by providing needed education in social and emotional competencies and by reducing risk factors and building protective factors that affect students in these age groups. TGFD focuses on developing personal and interpersonal skills to resist peer pressures, goal setting, decision making, bonding with others, having respect for self and others, managing emotions, effective communication, and social interactions. The program also provides information about the negative consequences of drug use and the benefits of a nonviolent, drug-free lifestyle. TGFD has developmentally appropriate curricula for each grade level through 8th grade, with a separate high school curriculum for students in grades 9 through 12. The K-8 curricula each include 10 weekly, 30- to 60-minute lessons, and the high school curriculum includes 14 weekly, 1-hour lessons plus 12 optional, 1-hour "infusion" lessons designed to incorporate and reinforce skills taught in the core curriculum through academic infusion in subject areas such as English, social studies, and science/health. Ideally, implementation begins with all school personnel (e.g., teachers, secretaries, janitors) participating in a 10-hour staff development program, which can be implemented either as a series of 1-hour sessions or as a 1- or 2-day workshop.
Too Good for Drugs is a companion program to Too Good for Violence (TGFV), reviewed by NREPP separately. At the high school level, the programs are combined in one volume under the name Too Good for Drugs &amp; Violence High School.</t>
  </si>
  <si>
    <t xml:space="preserve">Blueprints is a project of the Center for the Study and Prevention of Violence (CSPV) at the Institute of Behavioral Science at the University of Colorado, Boulder. The project, initially called Blueprints for Violence Prevention, identifies prevention and intervention programs in the areas of violence, delinquency, and drugs that meet a strict scientific standard of program effectiveness. Programs are rated as "model" or "promising". </t>
  </si>
  <si>
    <t xml:space="preserve">CDC's Morbidity and Mortality Weekly Report, Injury-Control Recommendations: Bicycle Helmets [February 17, 1995 / 44(RR-1);1-18] </t>
  </si>
  <si>
    <t>National Association of County &amp; City Health Officials</t>
  </si>
  <si>
    <t>ALL</t>
  </si>
  <si>
    <t>Total # Programs</t>
  </si>
  <si>
    <t>Unintentional &amp; Risk Factor</t>
  </si>
  <si>
    <t>Intentional &amp; Unintentional</t>
  </si>
  <si>
    <t>Intentional &amp; Risk Factor</t>
  </si>
  <si>
    <t>Motor Vehicle Crashes (in general)</t>
  </si>
  <si>
    <t>Academic Achievement</t>
  </si>
  <si>
    <t>Primary Care</t>
  </si>
  <si>
    <t>Universal</t>
  </si>
  <si>
    <t>Total Intentional Programs</t>
  </si>
  <si>
    <t>Total Unintentional Programs</t>
  </si>
  <si>
    <t>Total Programs</t>
  </si>
  <si>
    <t>Total Risk Factor Programs</t>
  </si>
  <si>
    <t>The Centers for Disease Control and Prevention</t>
  </si>
  <si>
    <t>NACCHO is funded by several agencies. See this link for specific information http://www.naccho.org/about/partners_funders.cfm</t>
  </si>
  <si>
    <t xml:space="preserve">The CDC has extensive information concerning both unintentional and intentional injury types. This webpage, in the Motor Vehicle Safety section, summarizes policy issues pertaining to Teen Drivers, focusing on promoting Graduated Driver's License policies.  </t>
  </si>
  <si>
    <t>The Child Injury Prevention Tool project reviews evidence for strategies for child abuse, drowning, fires, motor vehicle occupant, unintentional firearm, and youth suicide (coming soon: asphyxia, child neglect, pedestrian - motor vehicle related, poisoning). Stage 1 completed by Harborview Injury Prevention and Research Center. Stage 2 (coming soon) conducted by National Center for Child Death Review and Children's Safety Network Project.</t>
  </si>
  <si>
    <t>www.coalition4evidence.org</t>
  </si>
  <si>
    <t xml:space="preserve">The Coalition is a nonprofit, nonpartisan organization, whose mission is to increase government effectiveness through the use of rigorous evidence about “what works.” This site seeks to identify those social interventions shown in rigorous studies to produce sizable, sustained benefits to participants and/or society. Interventions are reviewed by experts to determine if they meet the Congressional "Top Tier" evidence standards and are rated as "Top Tier" or "Near Top Tier", or are included as promising programs. </t>
  </si>
  <si>
    <t xml:space="preserve">The Injury Center is a Center of the CDC and functions as the focal point for the public health approach to preventing violence and  injuries and their consequences, by moving from science into action. Currently, their four focus areas are: motor vehicle-related injuries, violence against children and youth, prescription painkiller overdose, and traumatic brain injury. </t>
  </si>
  <si>
    <t>The Office of Justice Programs’ CrimeSolutions.gov uses rigorous research to determine what works in criminal justice, juvenile justice, and crime victim services. When a program or practice meets the CrimeSolutions.gov screening criteria, Study Reviewers assess the quality, strength, and extent of the evidence that indicates the program or practice achieves its goals. The specific review procedures and scoring instruments differ for programs and practices.</t>
  </si>
  <si>
    <t>The National Registry of Evidence-based Programs and Practices (NREPP) is a searchable online database of mental health and substance abuse interventions. All interventions in the registry have met NREPP’s minimum requirements for review and have been independently assessed and rated for Quality of Research and Readiness for Dissemination.</t>
  </si>
  <si>
    <t>The Office of Juvenile Justice and Delinquency Prevention’s (OJJDP’s) Model Programs Guide (MPG) contains information about evidence-based juvenile justice and youth prevention, intervention, and reentry programs. It is a resource for practitioners and communities about what works, what is promising, and what does not work in juvenile justice, delinquency prevention, and child protection and safety. MPG uses expert study reviewers and CrimeSolutions.gov’s program review process, scoring instrument, and evidence ratings. The two sites also share a common database of juvenile-related programs.</t>
  </si>
  <si>
    <t>Office of Juvenile Justice and Delinquency Prevention, Model Programs Guide (MPG)</t>
  </si>
  <si>
    <t xml:space="preserve">The Community Guide is a website that houses the official collection of all Community Preventive Services Task Force (Task Force) findings and the systematic reviews on which they are based. The Centers for Disease Control and Prevention provides administrative, research, and technical support for the Community Preventive Services Task Force. </t>
  </si>
  <si>
    <t>The USPSTF is an independent panel of non-Federal experts in prevention and evidence-based medicine and is composed of primary care providers (such as internists, pediatricians, family physicians, gynecologists/obstetricians, nurses, and health behavior specialists). The USPSTF conducts scientific evidence reviews of a broad range of clinical preventive health care services (such as screening, counseling, and preventive medications) and develops recommendations for primary care clinicians and health systems. These recommendations are published in the form of "Recommendation Statements."
AHRQ's Prevention and Care Management Portfolio provides ongoing administrative, research, technical, and dissemination support to the USPSTF.</t>
  </si>
  <si>
    <t xml:space="preserve">DASH provides extensive resources on adolescent and school health, including information on a variety of health topics: adolescent health; school health; alcohol, tobacco &amp; other drug use; nutrition, physical activity, and obesity; sexual risk behavior; youth risk behavior surveillance, etc. </t>
  </si>
  <si>
    <t xml:space="preserve">The Community Toolbox is a service of the Work Group for Community Health and Development at the University of Kansas. It's a free, online resource for those working to build healthier communities and bring about social change. It offers thousands of pages of tips and tools for taking action in communities, including 46 distinct chapters of information, easily accessed through the table of contents, and 16 related tool kits. </t>
  </si>
  <si>
    <t xml:space="preserve">The Centre for Public Health at Liverpool John Moores University is a WHO Collaborating Centre for Violence Prevention and works with the World Health Organization to support and develop violence prevention in the UK and internationally. The Centre for Public Health conducts original research, systematic literature reviews, and maintains intelligence systems for measuring and monitoring violence. The website includes three key databases providing access to: abstracts of peer reviewed articles on violence prevention studies (Evidence Base); on-going violence prevention research trials (Trials Register); and key publications and resources on violence prevention (Resources). </t>
  </si>
  <si>
    <t xml:space="preserve">Provides access to extensive research on firearms in different categories: homicide, suicide, homicide followed by suicide, accidents, children, women, gun ownership, gun storage, guns at college, gun threats and self-defense gun use, batterers, gun carrying, road rage, other countries, policy evaluation, public health approach, public opinion, surveillance and data quality, miscellaneous. </t>
  </si>
  <si>
    <t>http://www.cdc.gov/healthyyouth/adolescenthealth/registries.htm</t>
  </si>
  <si>
    <t>HealthyPeople.gov</t>
  </si>
  <si>
    <t>healthypeople.gov</t>
  </si>
  <si>
    <t xml:space="preserve">Healthy People provides science-based, 10-year national objectives for improving the health of all Americans. The website contains a section on Evidence-Based Resources, though this database is populated with recommendations from the Community Preventive Services Task Force (The Community Guide), US Preventive Services Task Force, and systematic reviews, so some information is redundant with other sources listed here. </t>
  </si>
  <si>
    <t>www.healthychildren.org</t>
  </si>
  <si>
    <t xml:space="preserve">The website of the American Academy of Pediatrics includes articles and resources for many topics related to children's health, including a section on safety and prevention. </t>
  </si>
  <si>
    <t>The Maternal &amp; Child Health Library at Georgetown University</t>
  </si>
  <si>
    <t xml:space="preserve">The MCH Library is a virtual guide to MCH information. It offers a combination of MCH information compiled by library staff and pathways to the best MCH information available on other Web sites, from organizations, and in libraries (including links to 36 other centers related to child health). The MCH Library publishes the MCH Alert; produces databases; develops knowledge paths, family resource briefs, bibliographies, and other information resources; maintains this Web site to provide access to key MCH-related data and information; and promotes the awareness and use of MCH information. The MCH Library is part of the National Center for Education in Maternal and Child Health (NCEMCH), at Georgetown University. The MCH Library is funded under a cooperative agreement (U02 MC 0001) with the Maternal and Child Health Bureau (MCHB), Health Resources and Services Administration, U.S. Department of Health and Human Services. </t>
  </si>
  <si>
    <t>Website has descriptive resources; however, it is designed for State Grantees. "Only those countermeasures that could be supported by traditional highway safety grant programs have been considered."</t>
  </si>
  <si>
    <t xml:space="preserve">Document reviewing research on effective strategies and programs to increase teen safety belt use. </t>
  </si>
  <si>
    <t>www.pedbikeinfo.org</t>
  </si>
  <si>
    <t>Pedestrian and Bicycle Information Center (PBIC)</t>
  </si>
  <si>
    <t>The PBIC develops, synthesizes, promotes and distributes accurate and current bicycling and walking information; provides expert technical assistance to various audiences to ensure that citizens and professionals have access to the best available information; and generates a network of informed individuals and organizations who can increase the exposure of ped/bike issues to the general public. PBIC manages several websites, produces a variety of reports, guides and case studies, and offers training and technical assistance.</t>
  </si>
  <si>
    <t>US Consumer Product Safety Commission (CPSC)</t>
  </si>
  <si>
    <t>www.cpsc.gov</t>
  </si>
  <si>
    <t xml:space="preserve">The website of the CPSC includes information on product recalls; regulations, laws, and standards, research &amp; statistics; and safety education that includes safety education centers in the areas of: ATV safety, carbon monoxide, cribs, drywall, fireworks, fire safety, poison prevention, pool safety, magnets, resale/thrift store information center, tip-over information center, and window covering cords. </t>
  </si>
  <si>
    <t xml:space="preserve">Safe Kids Worldwide is a global organization dedicated to protecting kids from unintentional injuries through research, education and awareness, and public policy efforts. Their website has a library with fact sheets, infographics, research reports, tip sheets, etc. </t>
  </si>
  <si>
    <t>Universal (Laws)</t>
  </si>
  <si>
    <t>Risk Factors</t>
  </si>
  <si>
    <t>Settings</t>
  </si>
  <si>
    <t>Motor Vehicle Crashes (in general):</t>
  </si>
  <si>
    <t>Promising Programs</t>
  </si>
  <si>
    <t>Promising programs meet the following standards:</t>
  </si>
  <si>
    <t>NR  Evidence not able to be rated</t>
  </si>
  <si>
    <t>Effective programs have strong evidence to indicate they achieve their intended outcomes when implemented with fidelity. These programs have at least one evaluation study that is rigorous, well-designed and finds significant, positive effects on justice-related outcomes.</t>
  </si>
  <si>
    <t>Promising programs have some evidence to indicate they achieve their intended outcomes. These programs have at least one well-designed evaluation, but it is slightly less rigorous and/or there may be limitations in the design. However, they find significant, positive effects on justice-related outcomes.</t>
  </si>
  <si>
    <t>No Effect</t>
  </si>
  <si>
    <t>Programs that have No Effects have evaluations that are rigorous and well-designed, but find no significant effects on justice-related outcomes.</t>
  </si>
  <si>
    <t>NREPP uses a ‘quality of research’ rating for each criminal and substance abuse outcome, ranging from 0 to 4, on six criteria: reliability, validity, intervention fidelity, missing data and attrition, potential confounding variables, and appropriateness of analysis. An overall rating for each outcome is provided.  Readiness for dissemination is also rated on a scale from 0-4, based upon three criteria: availability of implementation materials, availability of training and support resources, and availability of quality assurance procedures.</t>
  </si>
  <si>
    <t>Programs that have No Effects have evaluations that are rigorous and well-designed, but find no significant effects on justice-related outcomes.  Programs in this category are not included in the Matrix of Programs.</t>
  </si>
  <si>
    <t>Proven and Promising Programs</t>
  </si>
  <si>
    <t>Programs are generally assigned either a "Proven" or a "Promising" rating, depending on whether they have met the evidence criteria in six categories: type of outcomes affected, substantial effect size, statistical significance, comparison groups, sample size, and availability of program evaluation documentation. In some cases, a program may receive a Proven rating for one indicator and a Promising rating for a different indicator. In this case, the evidence level assigned will be Proven/Promising, and the program summary will specify how the evidence levels were assigned by indicator.</t>
  </si>
  <si>
    <t>Other Reviewed Programs</t>
  </si>
  <si>
    <t>Some programs on the PPN site are identified as "Other Reviewed Programs". These are programs that have not undergone a full review by PPN, but evidence of their effectiveness has been reviewed by one or more credible organizations that apply similar evidence criteria. Other Reviewed Programs may be fully reviewed by PPN in the future and identified as Proven or Promising, but will be identified as Other Reviewed Programs in the interim.</t>
  </si>
  <si>
    <t>Not Listed on Site</t>
  </si>
  <si>
    <t>If a program is reviewed and does not meet all of the evidence criteria for Proven and Promising programs, then it is not listed on the site.</t>
  </si>
  <si>
    <t>Top Tier</t>
  </si>
  <si>
    <t>Top Tier interventions are ones that have been demonstrated effective, through two or more well-conducted randomized controlled trials or, alternatively, one large multi-site trial. Additionally, these interventions must have been evaluated in real-world community settings with appropriate sample sizes and produce sizeable, sustained benefits to participants and/or society.</t>
  </si>
  <si>
    <t>Near Top Tier</t>
  </si>
  <si>
    <t>Near Top Tier interventions have been shown to meet all elements of the Top Tier standard in a single site, and which only need one additional step to qualify as Top Tier - a replication trial establishing that the sizeable, sustained effects found in that site generalize to other sites.</t>
  </si>
  <si>
    <t>There is sufficient evidence from well conducted studies that the intervention is likely to prevent deaths or injuries.</t>
  </si>
  <si>
    <t>There is some evidence from well conducted studies or from expert opinion that the intervention is likely to prevent deaths or injuries or at a minimum change behaviors and reduce risks.</t>
  </si>
  <si>
    <t>There is insufficient evidence available to form an expert opinion or scientific judgment as to effectiveness. Promotion of these interventions should not be pursued by a community if recommended or promising interventions can be implemented instead.</t>
  </si>
  <si>
    <t>There is evidence from well-conducted studies that these interventions do not prevent deaths or injuries or reduce related risks.</t>
  </si>
  <si>
    <t>There is evidence from well-conducted studies that these interventions have deleterious effects and thus should not be implemented.</t>
  </si>
  <si>
    <t>In order for a practice to be designated as a model practice, it must meet all four of the following criteria: LHD role/collaboration, innovation, responsiveness, and evaluation.</t>
  </si>
  <si>
    <t>A practice will be designated as a promising practice if it meets the following criteria: LHD role/collaboration, innovation, responsiveness, and some qualitative and quantitative evidence that the practice improves health outcomes.</t>
  </si>
  <si>
    <t>Definitions of the criteria used to rate model and promising practices:</t>
  </si>
  <si>
    <t>The Cochrane Collaboration conducts systemic reviews of research on a number of health-related topics. While the authors of each review draw conclusions about the state of the current evidence, they do not assign ratings.</t>
  </si>
  <si>
    <t>To facilitate easier comparison with other injury prevention strategies included in this database, the authors of this report have applied the ratings used by CDC’s The Community Guide (see above) based on language used in the ‘Author’s Conclusions’ and ‘Plain Summary Results’ sections of each Cochrane Review. However, instead of applying the rating of “recommended”, we have used the word “effective” to indicate that the Cochrane Collaboration is evaluating evidence and not endorsing a specific strategy. Systematic reviews were rated as having “insufficient evidence” if they did not show conclusive evidence that the interventions successfully addressed the primary outcome, even if the interventions were effective with regard to intermediary outcomes. </t>
  </si>
  <si>
    <t>The systematic review of available studies provides strong or sufficient evidence that the intervention is effective. The categories of "strong" and "sufficient" evidence reflect the Task Force's degree of confidence that an intervention has beneficial effects. They do not directly relate to the expected magnitude of benefits. The categorization is based on several factors, such as study design, number of studies, and consistency of the effect across studies.</t>
  </si>
  <si>
    <t>The systematic review of available studies provides strong or sufficient evidence that the intervention is harmful or not effective.</t>
  </si>
  <si>
    <t>The available studies do not provide sufficient evidence to determine if the intervention is, or is not, effective. This does NOT mean that the intervention does not work. It means that additional research is needed to determine whether or not the intervention is effective.</t>
  </si>
  <si>
    <t>For evidence-based strategies in this database that were found in “Other” sources, we applied the ratings terminology used by CDC’s The Community Guide and applied them based on language used by the authors of the reviews.</t>
  </si>
  <si>
    <t>Other review sources included in this category are:</t>
  </si>
  <si>
    <t>1.      CDC Motor Vehicle Safety Resources - Teen Drivers, Policy Impact</t>
  </si>
  <si>
    <t>2.      CDC's Morbidity and Mortality Weekly Report, Injury-Control Recommendations: Bicycle Helmets</t>
  </si>
  <si>
    <t>3.      Children’s Safety Network</t>
  </si>
  <si>
    <t>4.      National Center for Injury Prevention and Control (NCIPC), CDC</t>
  </si>
  <si>
    <t>5.      United State Preventive Services Task Force (USPSTF)</t>
  </si>
  <si>
    <t>List of Reviewers and Definitions of Registry Categories</t>
  </si>
  <si>
    <t>1. Blueprints for Healthy Youth Development</t>
  </si>
  <si>
    <t xml:space="preserve">Evaluation quality </t>
  </si>
  <si>
    <t>The evaluation trials produce valid and reliable findings. This requires a minimum of (a) one high quality randomized controlled trial or (b) two high quality quasi-experimental evaluations.</t>
  </si>
  <si>
    <t>Intervention impact</t>
  </si>
  <si>
    <t>The preponderance of evidence from the high quality evaluations indicates significant positive change in intended outcomes that can be attributed to the program and there is no evidence of harmful effects.</t>
  </si>
  <si>
    <t>Dissemination readiness</t>
  </si>
  <si>
    <t>The program is currently available for dissemination and has the necessary organizational capability, manuals, training, technical assistance and other support required for implementation with fidelity in communities and public service systems.</t>
  </si>
  <si>
    <t>Model Programs meet the following standards:</t>
  </si>
  <si>
    <t>Evaluation quality</t>
  </si>
  <si>
    <t>A minimum of (a) two high quality randomized controlled trials or (b) one high quality randomized control trial plus one high quality quasi- experimental evaluation.</t>
  </si>
  <si>
    <t>Positive intervention impact is sustained for a minimum of 12 months after the program intervention ends.</t>
  </si>
  <si>
    <t>Intervention specificity</t>
  </si>
  <si>
    <t>The program description clearly identifies the outcome the program is designed to change, the specific risk and/or protective factors targeted to produce this change in outcome, the population for which it is intended, and how the components of the intervention work to produce this change.</t>
  </si>
  <si>
    <t>2. California Evidence-Based Clearinghouse for Child Welfare</t>
  </si>
  <si>
    <t> Well-supported by research evidence</t>
  </si>
  <si>
    <t> Supported by research evidence</t>
  </si>
  <si>
    <t>Promising research evidence</t>
  </si>
  <si>
    <t>Evidence fails to demonstrate effect</t>
  </si>
  <si>
    <t>NR</t>
  </si>
  <si>
    <t>Concerning practice</t>
  </si>
  <si>
    <t>3. National Institutes of Justice Programs, Office of Justice Programs - Crimesolutions.gov</t>
  </si>
  <si>
    <t>4. National Registry of Evidence-Based Programs and Practices (NREPP), Substance Abuse and Mental Health Services (SAMHSA), US Department of Health and Human Services</t>
  </si>
  <si>
    <t>5. Office of Juvenile Justice and Delinquency Prevention Program OJJDP Model Programs Guide</t>
  </si>
  <si>
    <t>6. Promising Practices Network</t>
  </si>
  <si>
    <t>7. Coalition for Evidence-Based Policy</t>
  </si>
  <si>
    <t>8. Child Injury Prevention Tool Selecting Best Practices</t>
  </si>
  <si>
    <t>9. National Association of County &amp; City Health Officials (NACCHO)</t>
  </si>
  <si>
    <t>LHD Role/Collaboration</t>
  </si>
  <si>
    <t>The LHD should have had a role in the submitted practice in addition to the community and any involved agencies.</t>
  </si>
  <si>
    <t>Innovation</t>
  </si>
  <si>
    <t>The practice should be new to the public health field or an inventive use of an existing practice.</t>
  </si>
  <si>
    <t>The development of the practice should have been a result of a particular public health program or concern.</t>
  </si>
  <si>
    <t>Responsiveness</t>
  </si>
  <si>
    <t>Evaluation</t>
  </si>
  <si>
    <t>There must be a measure impact or potential for impact. The practice must demonstrate both process evaluation and outcome evaluation.</t>
  </si>
  <si>
    <t>10. The Cochrane Collaboration</t>
  </si>
  <si>
    <t>11. CDC's The Community Guide</t>
  </si>
  <si>
    <t>Task Force findings may include a rationale statement that explains why they made a recommendation or arrived at other conclusions.</t>
  </si>
  <si>
    <t>12. Other</t>
  </si>
  <si>
    <t>Adult 
(26-55)</t>
  </si>
  <si>
    <t xml:space="preserve">Total Programs </t>
  </si>
  <si>
    <t>Sexual Violence (e.g. assault, rape) (n=4)</t>
  </si>
  <si>
    <t>Child Abuse/ Maltreatment (physical, sexual, emotional) (n = 9)</t>
  </si>
  <si>
    <t>Assault/Physical Violence (n = 53)</t>
  </si>
  <si>
    <t>Bullying (n=8)</t>
  </si>
  <si>
    <t>Self Inflicted/Self Harm (n=16)</t>
  </si>
  <si>
    <t>Human trafficking (n=0)</t>
  </si>
  <si>
    <t>Total Intentional Programs (n=72)</t>
  </si>
  <si>
    <t>Motor Vehicle Crashes (in general): (n=68)</t>
  </si>
  <si>
    <t xml:space="preserve">          Cars/trucks/buses (n=4)</t>
  </si>
  <si>
    <t xml:space="preserve">          Pedestrians (n=0)</t>
  </si>
  <si>
    <t xml:space="preserve">          Bicycles (n=0)</t>
  </si>
  <si>
    <t xml:space="preserve">          Motorcycles (n=1)</t>
  </si>
  <si>
    <t>Poisoning/overdose (n=5)</t>
  </si>
  <si>
    <t>Bicycle injury/crashes (NOT involving a motor vehicle) (n=3)</t>
  </si>
  <si>
    <t>Falls (n=3)</t>
  </si>
  <si>
    <t>Environmental Factors (e.g. weather related) (n=0)</t>
  </si>
  <si>
    <t>Firearm (n=11)</t>
  </si>
  <si>
    <t>Drowning/submersion (n=19)</t>
  </si>
  <si>
    <t>Burns, including fire and scalds (n=17)</t>
  </si>
  <si>
    <t>Suffocation (n=3)</t>
  </si>
  <si>
    <t>Animal bites (n=1)</t>
  </si>
  <si>
    <t>Alcohol (n=65)</t>
  </si>
  <si>
    <t>Crime/Delinquency (n=35)</t>
  </si>
  <si>
    <t>Drugs (n=37)</t>
  </si>
  <si>
    <t>Mental Health (n=32)</t>
  </si>
  <si>
    <t>Family Relationships (n=28)</t>
  </si>
  <si>
    <t>Social Functioning (n=42)</t>
  </si>
  <si>
    <t>Substance Abuse (n=13)</t>
  </si>
  <si>
    <t>Academic Achievement (n=29)</t>
  </si>
  <si>
    <t>Risky Sexual Behavior (n=11)</t>
  </si>
  <si>
    <t>Total Risk Factor Programs (n=136)</t>
  </si>
  <si>
    <t>Total Unintentional Progams (n=118)</t>
  </si>
  <si>
    <t>Intentional (n=72)</t>
  </si>
  <si>
    <t>Total Percent of all Intentional Programs</t>
  </si>
  <si>
    <t>Total Percent of All Unintentional Programs</t>
  </si>
  <si>
    <t>Unintentional (n=118)</t>
  </si>
  <si>
    <t>Risk Factors (n=136)</t>
  </si>
  <si>
    <t>Total Percent of All Risk Factor Programs</t>
  </si>
  <si>
    <r>
      <t>The Scientific Rating Scale is a 1 to 5 rating of the strength of the research evidence supporting a practice or program. A scientific rating of </t>
    </r>
    <r>
      <rPr>
        <i/>
        <sz val="10"/>
        <rFont val="Calibri"/>
        <family val="2"/>
      </rPr>
      <t>1 represents a practice with the strongest</t>
    </r>
    <r>
      <rPr>
        <sz val="10"/>
        <rFont val="Calibri"/>
        <family val="2"/>
      </rPr>
      <t> research evidence and a </t>
    </r>
    <r>
      <rPr>
        <i/>
        <sz val="10"/>
        <rFont val="Calibri"/>
        <family val="2"/>
      </rPr>
      <t>5 represents a concerning practice</t>
    </r>
    <r>
      <rPr>
        <sz val="10"/>
        <rFont val="Calibri"/>
        <family val="2"/>
      </rPr>
      <t> that appears to pose substantial risk to children and families.</t>
    </r>
  </si>
  <si>
    <r>
      <t xml:space="preserve">National Highway Traffic Safety Administration (NHTSA) 
</t>
    </r>
    <r>
      <rPr>
        <i/>
        <sz val="10"/>
        <color theme="1"/>
        <rFont val="Calibri"/>
        <family val="2"/>
        <scheme val="minor"/>
      </rPr>
      <t>Document - Increasing Teen Safety Belt Use</t>
    </r>
  </si>
  <si>
    <r>
      <t xml:space="preserve">Pedestrian and Bicycle Information Center (PBIC) 
</t>
    </r>
    <r>
      <rPr>
        <i/>
        <sz val="10"/>
        <color theme="1"/>
        <rFont val="Calibri"/>
        <family val="2"/>
        <scheme val="minor"/>
      </rPr>
      <t>Document - Evaluation of Pedestrian-Related Roadway Measures: A Summary of Available Research</t>
    </r>
  </si>
  <si>
    <t>The Campbell Collaboration (C2) is an international research network that produces systematic reviews of the effects of social interventions. Campbell is based on voluntary cooperation among researchers of a variety of backgrounds. The Campbell Collaboration helps people make well-informed decisions by preparing, maintaining and disseminating systematic reviews in education, crime and justice, social welfare and international development.</t>
  </si>
  <si>
    <t xml:space="preserve">The United States Conference of Mayors (USCM) is the official non-partisan organization of cities with populations of 30,000 or more. Their website has best practice collections, including a document for At-Risk Youth and High School Dropout Prevention, 2008. </t>
  </si>
  <si>
    <t>US DHHS Administration for Children &amp; Families, Children's Bureau -  Child Welfare Information Gateway</t>
  </si>
  <si>
    <t xml:space="preserve">Child Welfare Information Gateway promotes the safety, permanency, and well-being of children, youth, and families by connecting child welfare, adoption, and related professionals as well as the general public to information, resources, and tools covering topics on child welfare, child abuse and neglect, out-of-home care, adoption, and more. Their website has an extensive section on Evidence-Based Practice with resources including links to registries and other sources of information on EBP. </t>
  </si>
  <si>
    <t>Categories are not mutually exclusive</t>
  </si>
  <si>
    <t xml:space="preserve">Total Counts  of Programs Specifically Addressing a Age Group </t>
  </si>
  <si>
    <t xml:space="preserve">Total Counts  of Programs Specifically Addressing a Setting </t>
  </si>
  <si>
    <t>TOTAL % of Programs by Intent Group (e.g. Intentional)</t>
  </si>
  <si>
    <t>Intervention Description</t>
  </si>
  <si>
    <t>Variable Description</t>
  </si>
  <si>
    <t>Format/Scale</t>
  </si>
  <si>
    <r>
      <t>1.</t>
    </r>
    <r>
      <rPr>
        <sz val="7"/>
        <color rgb="FF000000"/>
        <rFont val="Times New Roman"/>
        <family val="1"/>
      </rPr>
      <t xml:space="preserve">       </t>
    </r>
    <r>
      <rPr>
        <sz val="10"/>
        <color rgb="FF000000"/>
        <rFont val="Calibri"/>
        <family val="2"/>
        <scheme val="minor"/>
      </rPr>
      <t>Program Name</t>
    </r>
  </si>
  <si>
    <t xml:space="preserve">The name of the strategy or program as identified by the reviewer or source. </t>
  </si>
  <si>
    <t>Text</t>
  </si>
  <si>
    <r>
      <t>2.</t>
    </r>
    <r>
      <rPr>
        <sz val="7"/>
        <color rgb="FF000000"/>
        <rFont val="Times New Roman"/>
        <family val="1"/>
      </rPr>
      <t xml:space="preserve">       </t>
    </r>
    <r>
      <rPr>
        <sz val="10"/>
        <color rgb="FF000000"/>
        <rFont val="Calibri"/>
        <family val="2"/>
        <scheme val="minor"/>
      </rPr>
      <t>Evidence-Based Reviewers and Ratings</t>
    </r>
  </si>
  <si>
    <r>
      <t>3.</t>
    </r>
    <r>
      <rPr>
        <sz val="7"/>
        <color rgb="FF000000"/>
        <rFont val="Times New Roman"/>
        <family val="1"/>
      </rPr>
      <t xml:space="preserve">       </t>
    </r>
    <r>
      <rPr>
        <sz val="10"/>
        <color rgb="FF000000"/>
        <rFont val="Calibri"/>
        <family val="2"/>
        <scheme val="minor"/>
      </rPr>
      <t>Basic description</t>
    </r>
  </si>
  <si>
    <t xml:space="preserve">A brief description of the program/strategy </t>
  </si>
  <si>
    <r>
      <t>4.</t>
    </r>
    <r>
      <rPr>
        <sz val="7"/>
        <color rgb="FF000000"/>
        <rFont val="Times New Roman"/>
        <family val="1"/>
      </rPr>
      <t xml:space="preserve">       </t>
    </r>
    <r>
      <rPr>
        <sz val="10"/>
        <color rgb="FF000000"/>
        <rFont val="Calibri"/>
        <family val="2"/>
        <scheme val="minor"/>
      </rPr>
      <t>Extended Description</t>
    </r>
  </si>
  <si>
    <t xml:space="preserve">A longer and more detailed description of the program/strategy </t>
  </si>
  <si>
    <r>
      <t>5.</t>
    </r>
    <r>
      <rPr>
        <sz val="7"/>
        <color rgb="FF000000"/>
        <rFont val="Times New Roman"/>
        <family val="1"/>
      </rPr>
      <t xml:space="preserve">       </t>
    </r>
    <r>
      <rPr>
        <sz val="10"/>
        <color rgb="FF000000"/>
        <rFont val="Calibri"/>
        <family val="2"/>
        <scheme val="minor"/>
      </rPr>
      <t>Review Date</t>
    </r>
  </si>
  <si>
    <t xml:space="preserve">Date/year of review by the primary source </t>
  </si>
  <si>
    <t>Month/Year</t>
  </si>
  <si>
    <r>
      <t>6.</t>
    </r>
    <r>
      <rPr>
        <sz val="7"/>
        <color rgb="FF000000"/>
        <rFont val="Times New Roman"/>
        <family val="1"/>
      </rPr>
      <t xml:space="preserve">       </t>
    </r>
    <r>
      <rPr>
        <sz val="10"/>
        <color rgb="FF000000"/>
        <rFont val="Calibri"/>
        <family val="2"/>
        <scheme val="minor"/>
      </rPr>
      <t>Primary Review Website</t>
    </r>
  </si>
  <si>
    <t xml:space="preserve">Link to primary source </t>
  </si>
  <si>
    <t>Hyperlink</t>
  </si>
  <si>
    <r>
      <t>7.</t>
    </r>
    <r>
      <rPr>
        <sz val="7"/>
        <color rgb="FF000000"/>
        <rFont val="Times New Roman"/>
        <family val="1"/>
      </rPr>
      <t xml:space="preserve">       </t>
    </r>
    <r>
      <rPr>
        <sz val="10"/>
        <color rgb="FF000000"/>
        <rFont val="Calibri"/>
        <family val="2"/>
        <scheme val="minor"/>
      </rPr>
      <t>Additional Resources</t>
    </r>
  </si>
  <si>
    <t xml:space="preserve">Link to additional information about the strategy/program (e.g. other sources, the developer of the program, or technical assistance for implementers). </t>
  </si>
  <si>
    <r>
      <t>8.</t>
    </r>
    <r>
      <rPr>
        <sz val="7"/>
        <color rgb="FF000000"/>
        <rFont val="Times New Roman"/>
        <family val="1"/>
      </rPr>
      <t xml:space="preserve">       </t>
    </r>
    <r>
      <rPr>
        <sz val="10"/>
        <color rgb="FF000000"/>
        <rFont val="Calibri"/>
        <family val="2"/>
        <scheme val="minor"/>
      </rPr>
      <t>Program Manual</t>
    </r>
  </si>
  <si>
    <t xml:space="preserve">Link to manuals or guides </t>
  </si>
  <si>
    <r>
      <t>9.</t>
    </r>
    <r>
      <rPr>
        <sz val="7"/>
        <color rgb="FF000000"/>
        <rFont val="Times New Roman"/>
        <family val="1"/>
      </rPr>
      <t xml:space="preserve">       </t>
    </r>
    <r>
      <rPr>
        <sz val="10"/>
        <color rgb="FF000000"/>
        <rFont val="Calibri"/>
        <family val="2"/>
        <scheme val="minor"/>
      </rPr>
      <t>Published Articles</t>
    </r>
  </si>
  <si>
    <t xml:space="preserve">Link to published articles/bibliographies </t>
  </si>
  <si>
    <r>
      <t>10.</t>
    </r>
    <r>
      <rPr>
        <sz val="7"/>
        <color rgb="FF000000"/>
        <rFont val="Times New Roman"/>
        <family val="1"/>
      </rPr>
      <t xml:space="preserve">    </t>
    </r>
    <r>
      <rPr>
        <sz val="10"/>
        <color rgb="FF000000"/>
        <rFont val="Calibri"/>
        <family val="2"/>
        <scheme val="minor"/>
      </rPr>
      <t>Specific Outcomes</t>
    </r>
  </si>
  <si>
    <t xml:space="preserve">Major injury outcome categories by the primary source.  If no outcomes were explicitly stated, then the injury category for the strategy/program was included as the specific outcome (e.g., MVC injuries and fatalities for MVC interventions). </t>
  </si>
  <si>
    <t xml:space="preserve">Category from NREPP/identified by Review of Abstract  </t>
  </si>
  <si>
    <r>
      <t>11.</t>
    </r>
    <r>
      <rPr>
        <sz val="7"/>
        <color rgb="FF000000"/>
        <rFont val="Times New Roman"/>
        <family val="1"/>
      </rPr>
      <t xml:space="preserve">    </t>
    </r>
    <r>
      <rPr>
        <sz val="10"/>
        <color rgb="FF000000"/>
        <rFont val="Calibri"/>
        <family val="2"/>
        <scheme val="minor"/>
      </rPr>
      <t>Outcome Categories</t>
    </r>
  </si>
  <si>
    <t xml:space="preserve">General categories of outcomes, from primary reviewer and based on NREPP's categories.  Several interventions addressed risky sexual behavior (e.g. early pregnancy, unprotected sexual intercourse) and therefore we included this as an additional risk factor category. </t>
  </si>
  <si>
    <t xml:space="preserve">Category from NREPP/identified by Specific Outcome categories </t>
  </si>
  <si>
    <r>
      <t>12.</t>
    </r>
    <r>
      <rPr>
        <sz val="7"/>
        <color rgb="FF000000"/>
        <rFont val="Times New Roman"/>
        <family val="1"/>
      </rPr>
      <t xml:space="preserve">    </t>
    </r>
    <r>
      <rPr>
        <sz val="10"/>
        <color rgb="FF000000"/>
        <rFont val="Calibri"/>
        <family val="2"/>
        <scheme val="minor"/>
      </rPr>
      <t>Notes</t>
    </r>
  </si>
  <si>
    <t xml:space="preserve">Any additional information that may be readily available about a specific strategy/program (e.g. adaptations, available translations of materials, limitations on availability and replication). </t>
  </si>
  <si>
    <t>TEXT</t>
  </si>
  <si>
    <r>
      <t>13.</t>
    </r>
    <r>
      <rPr>
        <sz val="7"/>
        <color rgb="FF000000"/>
        <rFont val="Times New Roman"/>
        <family val="1"/>
      </rPr>
      <t xml:space="preserve">    </t>
    </r>
    <r>
      <rPr>
        <sz val="10"/>
        <color rgb="FF000000"/>
        <rFont val="Calibri"/>
        <family val="2"/>
        <scheme val="minor"/>
      </rPr>
      <t xml:space="preserve">Spanish </t>
    </r>
  </si>
  <si>
    <t>1=Yes</t>
  </si>
  <si>
    <r>
      <t>14.</t>
    </r>
    <r>
      <rPr>
        <sz val="7"/>
        <color rgb="FF000000"/>
        <rFont val="Times New Roman"/>
        <family val="1"/>
      </rPr>
      <t xml:space="preserve">    </t>
    </r>
    <r>
      <rPr>
        <sz val="10"/>
        <color rgb="FF000000"/>
        <rFont val="Calibri"/>
        <family val="2"/>
        <scheme val="minor"/>
      </rPr>
      <t>Risk Factors for Injury and Violence</t>
    </r>
  </si>
  <si>
    <t xml:space="preserve">These categories represent major outcomes that are addressed by many childhood injury and violence prevention programs. These outcomes represent risk factors for unintentional and intentional injury types. This list is not comprehensive, but helps to describe the nature of many youth-focused programs available.  Some programs only address risk factors, some programs only address specific injury types, and some programs may address both risk factors and specific injury types. </t>
  </si>
  <si>
    <r>
      <t>1.</t>
    </r>
    <r>
      <rPr>
        <sz val="7"/>
        <color theme="1"/>
        <rFont val="Times New Roman"/>
        <family val="1"/>
      </rPr>
      <t xml:space="preserve">       </t>
    </r>
    <r>
      <rPr>
        <sz val="10"/>
        <color theme="1"/>
        <rFont val="Calibri"/>
        <family val="2"/>
        <scheme val="minor"/>
      </rPr>
      <t>Alcohol</t>
    </r>
  </si>
  <si>
    <r>
      <t>2.</t>
    </r>
    <r>
      <rPr>
        <sz val="7"/>
        <color theme="1"/>
        <rFont val="Times New Roman"/>
        <family val="1"/>
      </rPr>
      <t xml:space="preserve">       </t>
    </r>
    <r>
      <rPr>
        <sz val="10"/>
        <color theme="1"/>
        <rFont val="Calibri"/>
        <family val="2"/>
        <scheme val="minor"/>
      </rPr>
      <t>Crime/Delinquency</t>
    </r>
  </si>
  <si>
    <r>
      <t>3.</t>
    </r>
    <r>
      <rPr>
        <sz val="7"/>
        <color theme="1"/>
        <rFont val="Times New Roman"/>
        <family val="1"/>
      </rPr>
      <t xml:space="preserve">       </t>
    </r>
    <r>
      <rPr>
        <sz val="10"/>
        <color theme="1"/>
        <rFont val="Calibri"/>
        <family val="2"/>
        <scheme val="minor"/>
      </rPr>
      <t xml:space="preserve">Drugs </t>
    </r>
  </si>
  <si>
    <r>
      <t>4.</t>
    </r>
    <r>
      <rPr>
        <sz val="7"/>
        <color theme="1"/>
        <rFont val="Times New Roman"/>
        <family val="1"/>
      </rPr>
      <t xml:space="preserve">       </t>
    </r>
    <r>
      <rPr>
        <sz val="10"/>
        <color theme="1"/>
        <rFont val="Calibri"/>
        <family val="2"/>
        <scheme val="minor"/>
      </rPr>
      <t xml:space="preserve">Mental Health </t>
    </r>
  </si>
  <si>
    <r>
      <t>5.</t>
    </r>
    <r>
      <rPr>
        <sz val="7"/>
        <color theme="1"/>
        <rFont val="Times New Roman"/>
        <family val="1"/>
      </rPr>
      <t xml:space="preserve">       </t>
    </r>
    <r>
      <rPr>
        <sz val="10"/>
        <color theme="1"/>
        <rFont val="Calibri"/>
        <family val="2"/>
        <scheme val="minor"/>
      </rPr>
      <t>Family Relationships</t>
    </r>
  </si>
  <si>
    <r>
      <t>6.</t>
    </r>
    <r>
      <rPr>
        <sz val="7"/>
        <color theme="1"/>
        <rFont val="Times New Roman"/>
        <family val="1"/>
      </rPr>
      <t xml:space="preserve">       </t>
    </r>
    <r>
      <rPr>
        <sz val="10"/>
        <color theme="1"/>
        <rFont val="Calibri"/>
        <family val="2"/>
        <scheme val="minor"/>
      </rPr>
      <t>Social Functioning</t>
    </r>
  </si>
  <si>
    <r>
      <t>7.</t>
    </r>
    <r>
      <rPr>
        <sz val="7"/>
        <color theme="1"/>
        <rFont val="Times New Roman"/>
        <family val="1"/>
      </rPr>
      <t xml:space="preserve">       </t>
    </r>
    <r>
      <rPr>
        <sz val="10"/>
        <color theme="1"/>
        <rFont val="Calibri"/>
        <family val="2"/>
        <scheme val="minor"/>
      </rPr>
      <t>Substance Abuse</t>
    </r>
  </si>
  <si>
    <r>
      <t>8.</t>
    </r>
    <r>
      <rPr>
        <sz val="7"/>
        <color theme="1"/>
        <rFont val="Times New Roman"/>
        <family val="1"/>
      </rPr>
      <t xml:space="preserve">       </t>
    </r>
    <r>
      <rPr>
        <sz val="10"/>
        <color theme="1"/>
        <rFont val="Calibri"/>
        <family val="2"/>
        <scheme val="minor"/>
      </rPr>
      <t xml:space="preserve">School Readiness/Academic Achievement </t>
    </r>
  </si>
  <si>
    <r>
      <t>9.</t>
    </r>
    <r>
      <rPr>
        <sz val="7"/>
        <color theme="1"/>
        <rFont val="Times New Roman"/>
        <family val="1"/>
      </rPr>
      <t xml:space="preserve">       </t>
    </r>
    <r>
      <rPr>
        <sz val="10"/>
        <color theme="1"/>
        <rFont val="Calibri"/>
        <family val="2"/>
        <scheme val="minor"/>
      </rPr>
      <t>Risky Sexual Behavior</t>
    </r>
  </si>
  <si>
    <r>
      <t>15.</t>
    </r>
    <r>
      <rPr>
        <sz val="7"/>
        <color rgb="FF000000"/>
        <rFont val="Times New Roman"/>
        <family val="1"/>
      </rPr>
      <t xml:space="preserve">    </t>
    </r>
    <r>
      <rPr>
        <sz val="10"/>
        <color rgb="FF000000"/>
        <rFont val="Calibri"/>
        <family val="2"/>
        <scheme val="minor"/>
      </rPr>
      <t>Intentional Injury Event</t>
    </r>
  </si>
  <si>
    <t xml:space="preserve">These categories were identified to align with the injury causes from the organizational survey. Several programs were selected for other injury types (e.g. unintentional and intentional), but the evaluation level for all injury causes selected varies. </t>
  </si>
  <si>
    <r>
      <t>16.</t>
    </r>
    <r>
      <rPr>
        <sz val="7"/>
        <color rgb="FF000000"/>
        <rFont val="Times New Roman"/>
        <family val="1"/>
      </rPr>
      <t xml:space="preserve">    </t>
    </r>
    <r>
      <rPr>
        <sz val="10"/>
        <color rgb="FF000000"/>
        <rFont val="Calibri"/>
        <family val="2"/>
        <scheme val="minor"/>
      </rPr>
      <t>Unintentional Injury Event</t>
    </r>
  </si>
  <si>
    <r>
      <t>17.</t>
    </r>
    <r>
      <rPr>
        <sz val="7"/>
        <color rgb="FF000000"/>
        <rFont val="Times New Roman"/>
        <family val="1"/>
      </rPr>
      <t xml:space="preserve">    </t>
    </r>
    <r>
      <rPr>
        <sz val="10"/>
        <color rgb="FF000000"/>
        <rFont val="Calibri"/>
        <family val="2"/>
        <scheme val="minor"/>
      </rPr>
      <t>Age Group</t>
    </r>
  </si>
  <si>
    <t xml:space="preserve">Age categories, as defined by NREPP, were coded based on the sources' explicit indication when possible or based on the source's language in describing the program.  Age categories were applied to the target of the program, e.g. the category of the individuals or groups whose behavior the strategy/program addresses. </t>
  </si>
  <si>
    <r>
      <t>·</t>
    </r>
    <r>
      <rPr>
        <sz val="7"/>
        <color theme="1"/>
        <rFont val="Times New Roman"/>
        <family val="1"/>
      </rPr>
      <t xml:space="preserve">         </t>
    </r>
    <r>
      <rPr>
        <sz val="10"/>
        <color theme="1"/>
        <rFont val="Calibri"/>
        <family val="2"/>
        <scheme val="minor"/>
      </rPr>
      <t>Early Childhood (0-5)</t>
    </r>
  </si>
  <si>
    <r>
      <t>·</t>
    </r>
    <r>
      <rPr>
        <sz val="7"/>
        <color theme="1"/>
        <rFont val="Times New Roman"/>
        <family val="1"/>
      </rPr>
      <t xml:space="preserve">         </t>
    </r>
    <r>
      <rPr>
        <sz val="10"/>
        <color theme="1"/>
        <rFont val="Calibri"/>
        <family val="2"/>
        <scheme val="minor"/>
      </rPr>
      <t>Childhood (6-12)</t>
    </r>
  </si>
  <si>
    <r>
      <t>·</t>
    </r>
    <r>
      <rPr>
        <sz val="7"/>
        <color theme="1"/>
        <rFont val="Times New Roman"/>
        <family val="1"/>
      </rPr>
      <t xml:space="preserve">         </t>
    </r>
    <r>
      <rPr>
        <sz val="10"/>
        <color theme="1"/>
        <rFont val="Calibri"/>
        <family val="2"/>
        <scheme val="minor"/>
      </rPr>
      <t>Adolescent (13-17)</t>
    </r>
  </si>
  <si>
    <r>
      <t>·</t>
    </r>
    <r>
      <rPr>
        <sz val="7"/>
        <color theme="1"/>
        <rFont val="Times New Roman"/>
        <family val="1"/>
      </rPr>
      <t xml:space="preserve">         </t>
    </r>
    <r>
      <rPr>
        <sz val="10"/>
        <color theme="1"/>
        <rFont val="Calibri"/>
        <family val="2"/>
        <scheme val="minor"/>
      </rPr>
      <t>Young Adulthood (18-25)</t>
    </r>
  </si>
  <si>
    <r>
      <t>·</t>
    </r>
    <r>
      <rPr>
        <sz val="7"/>
        <color theme="1"/>
        <rFont val="Times New Roman"/>
        <family val="1"/>
      </rPr>
      <t xml:space="preserve">         </t>
    </r>
    <r>
      <rPr>
        <sz val="10"/>
        <color theme="1"/>
        <rFont val="Calibri"/>
        <family val="2"/>
        <scheme val="minor"/>
      </rPr>
      <t>Adult (26-55)</t>
    </r>
  </si>
  <si>
    <r>
      <t>·</t>
    </r>
    <r>
      <rPr>
        <sz val="7"/>
        <color theme="1"/>
        <rFont val="Times New Roman"/>
        <family val="1"/>
      </rPr>
      <t xml:space="preserve">         </t>
    </r>
    <r>
      <rPr>
        <sz val="10"/>
        <color theme="1"/>
        <rFont val="Calibri"/>
        <family val="2"/>
        <scheme val="minor"/>
      </rPr>
      <t>Universal (e.g. laws, mass media)</t>
    </r>
  </si>
  <si>
    <r>
      <t>18.</t>
    </r>
    <r>
      <rPr>
        <sz val="7"/>
        <color rgb="FF000000"/>
        <rFont val="Times New Roman"/>
        <family val="1"/>
      </rPr>
      <t xml:space="preserve">    </t>
    </r>
    <r>
      <rPr>
        <sz val="10"/>
        <color rgb="FF000000"/>
        <rFont val="Calibri"/>
        <family val="2"/>
        <scheme val="minor"/>
      </rPr>
      <t xml:space="preserve">Setting </t>
    </r>
  </si>
  <si>
    <t xml:space="preserve">Setting categories, as defined by NREPP, were coded based on the source's explicit indication when possible or based on the source's language in describing the strategy/program.  A separate setting category was created for community-wide interventions (e.g. laws and mass media campaigns). </t>
  </si>
  <si>
    <r>
      <t>·</t>
    </r>
    <r>
      <rPr>
        <sz val="7"/>
        <color theme="1"/>
        <rFont val="Times New Roman"/>
        <family val="1"/>
      </rPr>
      <t xml:space="preserve">         </t>
    </r>
    <r>
      <rPr>
        <sz val="10"/>
        <color theme="1"/>
        <rFont val="Calibri"/>
        <family val="2"/>
        <scheme val="minor"/>
      </rPr>
      <t xml:space="preserve">School </t>
    </r>
  </si>
  <si>
    <r>
      <t>·</t>
    </r>
    <r>
      <rPr>
        <sz val="7"/>
        <color theme="1"/>
        <rFont val="Times New Roman"/>
        <family val="1"/>
      </rPr>
      <t xml:space="preserve">         </t>
    </r>
    <r>
      <rPr>
        <sz val="10"/>
        <color theme="1"/>
        <rFont val="Calibri"/>
        <family val="2"/>
        <scheme val="minor"/>
      </rPr>
      <t xml:space="preserve">Home </t>
    </r>
  </si>
  <si>
    <r>
      <t>·</t>
    </r>
    <r>
      <rPr>
        <sz val="7"/>
        <color theme="1"/>
        <rFont val="Times New Roman"/>
        <family val="1"/>
      </rPr>
      <t xml:space="preserve">         </t>
    </r>
    <r>
      <rPr>
        <sz val="10"/>
        <color theme="1"/>
        <rFont val="Calibri"/>
        <family val="2"/>
        <scheme val="minor"/>
      </rPr>
      <t xml:space="preserve">Workplace </t>
    </r>
  </si>
  <si>
    <r>
      <t>·</t>
    </r>
    <r>
      <rPr>
        <sz val="7"/>
        <color theme="1"/>
        <rFont val="Times New Roman"/>
        <family val="1"/>
      </rPr>
      <t xml:space="preserve">         </t>
    </r>
    <r>
      <rPr>
        <sz val="10"/>
        <color theme="1"/>
        <rFont val="Calibri"/>
        <family val="2"/>
        <scheme val="minor"/>
      </rPr>
      <t xml:space="preserve">Residential  </t>
    </r>
  </si>
  <si>
    <r>
      <t>·</t>
    </r>
    <r>
      <rPr>
        <sz val="7"/>
        <color theme="1"/>
        <rFont val="Times New Roman"/>
        <family val="1"/>
      </rPr>
      <t xml:space="preserve">         </t>
    </r>
    <r>
      <rPr>
        <sz val="10"/>
        <color theme="1"/>
        <rFont val="Calibri"/>
        <family val="2"/>
        <scheme val="minor"/>
      </rPr>
      <t xml:space="preserve">Outpatient </t>
    </r>
  </si>
  <si>
    <r>
      <t>·</t>
    </r>
    <r>
      <rPr>
        <sz val="7"/>
        <color theme="1"/>
        <rFont val="Times New Roman"/>
        <family val="1"/>
      </rPr>
      <t xml:space="preserve">         </t>
    </r>
    <r>
      <rPr>
        <sz val="10"/>
        <color theme="1"/>
        <rFont val="Calibri"/>
        <family val="2"/>
        <scheme val="minor"/>
      </rPr>
      <t>Correctional</t>
    </r>
  </si>
  <si>
    <r>
      <t>·</t>
    </r>
    <r>
      <rPr>
        <sz val="7"/>
        <color theme="1"/>
        <rFont val="Times New Roman"/>
        <family val="1"/>
      </rPr>
      <t xml:space="preserve">         </t>
    </r>
    <r>
      <rPr>
        <sz val="10"/>
        <color theme="1"/>
        <rFont val="Calibri"/>
        <family val="2"/>
        <scheme val="minor"/>
      </rPr>
      <t xml:space="preserve">Primary Care </t>
    </r>
  </si>
  <si>
    <r>
      <t>·</t>
    </r>
    <r>
      <rPr>
        <sz val="7"/>
        <color theme="1"/>
        <rFont val="Times New Roman"/>
        <family val="1"/>
      </rPr>
      <t xml:space="preserve">         </t>
    </r>
    <r>
      <rPr>
        <sz val="10"/>
        <color theme="1"/>
        <rFont val="Calibri"/>
        <family val="2"/>
        <scheme val="minor"/>
      </rPr>
      <t>Other or Unspecified</t>
    </r>
  </si>
  <si>
    <t xml:space="preserve">• Child Abuse/Maltreatment (physical, sexual, emotional)
• Assault/Physical Violence • Sexual Violence (e.g. assault, rape)
• Self Inflicted/Self Harm
• Intentional Injuries /Bullying
• Human trafficking
• MVC-Bicycles
• MVC-Cars/trucks/buses
• MVC-Motorcycles
• MVC-Pedestrians
• MVC-Other 
• Animal bites
• Bicycle injury/crashes (NOT MVC) • Burns, including fire and scalds
• Drowning/submersion
• Environmental Factors (e.g. weather related)
• Falls
• Suffocation
• Firearm
• Poisoning/overdose
</t>
  </si>
  <si>
    <t>In 2013, Blueprints for Healthy Youth Development created a list of intentional injury programs and interventions and their ratings from several leading federal and private agencies (Mihalic, 2014). Building from this initial list of programs, the evidence-based practices compilation was created for this report to include information from SAMHSA’s National Registry of Evidence-Based Programs and Practices (NREPP) registry, including NREPP’s structural framework for presentation of information for all reviewed injury and/or violence interventions.  The evidence-based practices Compilation prepared for this project includes information for relevant interventions, programs and/or activities that address youth-related injury and/or violence prevention.  When available, the evidence-based practices Compilation developed for this project includes 18 descriptors:   registry source; the criterion rating assigned by the registry; basic program description; extended program description; review date; primary source website; additional resources; manual; published articles; specific outcomes; notes; age groups; setting; and availability in Spanish.</t>
  </si>
  <si>
    <r>
      <t xml:space="preserve">Citation of the source of evidence-based reviews of the strategy/program and specific rating. </t>
    </r>
    <r>
      <rPr>
        <i/>
        <sz val="10"/>
        <color rgb="FF000000"/>
        <rFont val="Calibri"/>
        <family val="2"/>
        <scheme val="minor"/>
      </rPr>
      <t xml:space="preserve"> </t>
    </r>
    <r>
      <rPr>
        <i/>
        <sz val="10"/>
        <color rgb="FFFF0000"/>
        <rFont val="Calibri"/>
        <family val="2"/>
        <scheme val="minor"/>
      </rPr>
      <t>Note: Ineffective and Not Recommended Programs are highlighted RED</t>
    </r>
  </si>
  <si>
    <r>
      <t xml:space="preserve">Text </t>
    </r>
    <r>
      <rPr>
        <i/>
        <sz val="10"/>
        <color rgb="FFFF0000"/>
        <rFont val="Calibri"/>
        <family val="2"/>
        <scheme val="minor"/>
      </rPr>
      <t>Note: Ineffective and Not Recommended Programs are highlighted RED</t>
    </r>
  </si>
  <si>
    <t>Table 1. Evidence-based practices compilation variable description and format/scale.</t>
  </si>
  <si>
    <t xml:space="preserve">This database contains five worksheets, including: 1) Introduction and Methods; 2) Evidence-based Practices; 3) Summary Tables; 4) Sources and Additional Resources; and 5) Reviewer Category Definitions. </t>
  </si>
  <si>
    <t xml:space="preserve">Table 1 lists the information included in the database, including the 18 intervention descriptors, variable description and format/scale. </t>
  </si>
  <si>
    <t>CDC DASH: Registries of Programs Effective in Reducing Youth Risk Behaviors</t>
  </si>
  <si>
    <t>Included on the list: Compendium of Evidence-Based HIV Behavioral Interventions; Teen Pregnancy Prevention Evidence-Based Programs; National Registry of Evidence-Based Programs and Practices; Research-Tested Intervention Programs; Preventing Drug Use Among Children and Adolescents: A Research-Based Guide; Office of Juvenile Justice and Delinquency Prevention Model Programs Guide; What Works Clearinghouse; Blueprints for Healthy Youth Development; Child Trends LINKS (Lifecourse Interventions to Nurture Kids Successfully) Database</t>
  </si>
  <si>
    <t xml:space="preserve">The U.S. Consumer Product Safety Commission (CPSC) is charged with protecting the public from unreasonable risks of injury or death from thousands of types of consumer products under the agency’s jurisdiction. In addition to Pool and Spa Safety, the CPSC is committed to protecting consumers and families from products that pose a fire, electrical, chemical, or mechanical hazard.  Pool Safely includes safe swimming resources for drowning and injury prevention. </t>
  </si>
  <si>
    <t xml:space="preserve">The Safe States Alliance is a non-profit organization and professional association whose mission is to strengthen the practice of injury and violence prevention. The Alliance works to increase awareness, enhance capacity of public health agencies and partners; provide educational opportunities, training, and professional development; collaborate with other national organizations, advocate for public health policies, convene leaders, and represent the diverse professional base of injury and violence prevention. </t>
  </si>
  <si>
    <t xml:space="preserve">StopBullying.gov provides information from various government agencies on what bullying is, what cyber bullying is, who is at risk, and how you can prevent and respond to bullying. The StopBullying.gov coordinates closely with the Federal Partners in Bullying Prevention Steering Committee, an interagency effort led by the Department of Education that works to coordinate policy, research, and communications on bullying topics.  </t>
  </si>
  <si>
    <t>Up-to-date</t>
  </si>
  <si>
    <t xml:space="preserve">Up-to-date is an evidence-based, physician-authored clinical decision support resource which clinicians trust to make the right point-of-care decisions. Physician authors, editors and peer reviewers use a rigorous editorial process to synthesize the most recent medical information into trusted, evidence-based recommendations that are proven to improve patient care and quality. Licensed to UNC. Searching for "child injury prevention" yields peer-reviewed articles on prevention of poisoning, falls, youth violence, bicycle injuries, etc. </t>
  </si>
  <si>
    <t xml:space="preserve">Cochrane Reviews are systematic reviews of primary research in human health care and health policy, and are internationally recognized as the highest standard in evidence-based health care. They investigate the effects of interventions for prevention, treatment and rehabilitation. </t>
  </si>
  <si>
    <t>Crime &amp; Delinquency</t>
  </si>
  <si>
    <t>School Readiness &amp; Academic Achievement</t>
  </si>
  <si>
    <t>Assault &amp; Physical Violence</t>
  </si>
  <si>
    <t>Self Inflicted &amp; Self Harm</t>
  </si>
  <si>
    <t>Poisoning &amp; overdose</t>
  </si>
  <si>
    <t>Drowning &amp; Submersion</t>
  </si>
  <si>
    <t>Sponsored by the Children’s Aid Society, the Carrera Adolescent Pregnancy Prevention program is a 
comprehensive youth development program for economically disadvantaged teens who enter the 
program at ages 13-15 and usually participate for three years, sometimes longer. The program is 
provided after school at local community centers, and runs for about three hours each weekday.
It includes five main activities, as follows: 
 Daily academic assistance (e.g., tutoring, homework help, assistance with college applications); 
 Job Club 1-2 times per week, including such activities as learning to complete a job application 
and interview for a job; 
 Family life and sex education 1-2 times per week, led by a reproductive health counselor; 
 Arts activities 1-2 times per week (e.g. music, dance, writing, or drama workshops); and 
 Individual sports activities 1-2 times per week (e.g. tennis, swimming, martial arts). 
The program also provides free mental health and medical care through alliances with local health 
care providers. A key component is reproductive health care, including physical exams, testing for 
sexually transmitted infections, a range of contraceptive options, and counseling. Carrera program 
staff schedule the teens’ appointments and accompany them on their visits.</t>
  </si>
  <si>
    <t xml:space="preserve">This database consists of evidence-based programs identified for the Wake County Childhood Injury Prevention Assessment Project. </t>
  </si>
  <si>
    <r>
      <rPr>
        <i/>
        <sz val="11"/>
        <rFont val="Calibri"/>
        <family val="2"/>
        <scheme val="minor"/>
      </rPr>
      <t>A Compendium of Childhood Injury and/or Violence Prevention Resources and Interventions</t>
    </r>
    <r>
      <rPr>
        <sz val="11"/>
        <rFont val="Calibri"/>
        <family val="2"/>
        <scheme val="minor"/>
      </rPr>
      <t xml:space="preserve"> (2014) was created by the Healthy Solutions Team at the University of North Carolina at Chapel Hill under contract by the John Rex Endowment.   This compendium was created to compliment </t>
    </r>
    <r>
      <rPr>
        <i/>
        <sz val="11"/>
        <rFont val="Calibri"/>
        <family val="2"/>
        <scheme val="minor"/>
      </rPr>
      <t>A Profile of Wake County Childhood Injury &amp; Injury Prevention</t>
    </r>
    <r>
      <rPr>
        <sz val="11"/>
        <rFont val="Calibri"/>
        <family val="2"/>
        <scheme val="minor"/>
      </rPr>
      <t xml:space="preserve"> (Crump et al., 2014).  For the full report see http://www.rexendowment.org/ </t>
    </r>
  </si>
  <si>
    <r>
      <t xml:space="preserve">Crump, C., Page, R., Letourneau, R., Waller, A., Lippman, S., &amp; Ising, A. (2014). </t>
    </r>
    <r>
      <rPr>
        <i/>
        <sz val="11"/>
        <rFont val="Calibri"/>
        <family val="2"/>
        <scheme val="minor"/>
      </rPr>
      <t>A Profile of Wake County Childhood Injury &amp; Injury Prevention</t>
    </r>
    <r>
      <rPr>
        <sz val="11"/>
        <rFont val="Calibri"/>
        <family val="2"/>
        <scheme val="minor"/>
      </rPr>
      <t>.  Raleigh, NC: John Rex Endowment.</t>
    </r>
  </si>
  <si>
    <r>
      <t xml:space="preserve">Healthy Solutions. (2014). </t>
    </r>
    <r>
      <rPr>
        <i/>
        <sz val="11"/>
        <rFont val="Calibri"/>
        <family val="2"/>
        <scheme val="minor"/>
      </rPr>
      <t>A Compendium of Childhood Injury and/or Violence Prevention Resources and Interventions</t>
    </r>
    <r>
      <rPr>
        <sz val="11"/>
        <rFont val="Calibri"/>
        <family val="2"/>
        <scheme val="minor"/>
      </rPr>
      <t>.  Raleigh, NC: John Rex Endowment.</t>
    </r>
  </si>
  <si>
    <r>
      <t xml:space="preserve">Mihalic S. (2014). </t>
    </r>
    <r>
      <rPr>
        <i/>
        <sz val="11"/>
        <rFont val="Calibri"/>
        <family val="2"/>
        <scheme val="minor"/>
      </rPr>
      <t>Federally and Privately Rated Programs</t>
    </r>
    <r>
      <rPr>
        <sz val="11"/>
        <rFont val="Calibri"/>
        <family val="2"/>
        <scheme val="minor"/>
      </rPr>
      <t>. Boulder, CO: Blueprints for Health Youth Development. Retrieved Nov 2013, from http://www.blueprintsprograms.com/resources.php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</si>
</sst>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0"/>
      <color rgb="FF000000"/>
      <name val="Times New Roman"/>
      <family val="1"/>
    </font>
    <font>
      <sz val="10"/>
      <name val="Calibri"/>
      <family val="2"/>
      <scheme val="minor"/>
    </font>
    <font>
      <b/>
      <sz val="10"/>
      <color theme="1"/>
      <name val="Calibri"/>
      <family val="2"/>
      <scheme val="minor"/>
    </font>
    <font>
      <u/>
      <sz val="10"/>
      <color theme="10"/>
      <name val="Times New Roman"/>
      <family val="1"/>
    </font>
    <font>
      <sz val="10"/>
      <color theme="1"/>
      <name val="Calibri"/>
      <family val="2"/>
      <scheme val="minor"/>
    </font>
    <font>
      <sz val="10"/>
      <name val="Times New Roman"/>
      <family val="1"/>
      <charset val="204"/>
    </font>
    <font>
      <b/>
      <sz val="10"/>
      <color indexed="8"/>
      <name val="Calibri"/>
      <family val="2"/>
      <scheme val="minor"/>
    </font>
    <font>
      <b/>
      <sz val="10"/>
      <name val="Calibri"/>
      <family val="2"/>
      <scheme val="minor"/>
    </font>
    <font>
      <b/>
      <sz val="10"/>
      <color rgb="FF000000"/>
      <name val="Calibri"/>
      <family val="2"/>
      <scheme val="minor"/>
    </font>
    <font>
      <sz val="10"/>
      <name val="Calibri"/>
      <family val="2"/>
    </font>
    <font>
      <i/>
      <sz val="10"/>
      <color rgb="FF000000"/>
      <name val="Calibri"/>
      <family val="2"/>
      <scheme val="minor"/>
    </font>
    <font>
      <i/>
      <sz val="10"/>
      <color theme="1"/>
      <name val="Calibri"/>
      <family val="2"/>
      <scheme val="minor"/>
    </font>
    <font>
      <i/>
      <sz val="10"/>
      <name val="Calibri"/>
      <family val="2"/>
      <scheme val="minor"/>
    </font>
    <font>
      <sz val="10"/>
      <color rgb="FF000000"/>
      <name val="Calibri"/>
      <family val="2"/>
      <scheme val="minor"/>
    </font>
    <font>
      <b/>
      <sz val="12"/>
      <name val="Calibri"/>
      <family val="2"/>
      <scheme val="minor"/>
    </font>
    <font>
      <b/>
      <sz val="12"/>
      <color theme="1"/>
      <name val="Calibri"/>
      <family val="2"/>
      <scheme val="minor"/>
    </font>
    <font>
      <u/>
      <sz val="10"/>
      <name val="Calibri"/>
      <family val="2"/>
      <scheme val="minor"/>
    </font>
    <font>
      <u/>
      <sz val="10"/>
      <name val="Calibri"/>
      <family val="2"/>
    </font>
    <font>
      <u/>
      <sz val="10"/>
      <name val="Times New Roman"/>
      <family val="1"/>
    </font>
    <font>
      <u/>
      <sz val="10"/>
      <color theme="10"/>
      <name val="Calibri"/>
      <family val="2"/>
    </font>
    <font>
      <b/>
      <i/>
      <sz val="11"/>
      <color theme="1"/>
      <name val="Calibri"/>
      <family val="2"/>
      <scheme val="minor"/>
    </font>
    <font>
      <b/>
      <sz val="14"/>
      <name val="Calibri"/>
      <family val="2"/>
      <scheme val="minor"/>
    </font>
    <font>
      <sz val="11"/>
      <name val="Calibri"/>
      <family val="2"/>
      <scheme val="minor"/>
    </font>
    <font>
      <i/>
      <sz val="11"/>
      <name val="Calibri"/>
      <family val="2"/>
      <scheme val="minor"/>
    </font>
    <font>
      <b/>
      <sz val="11"/>
      <name val="Calibri"/>
      <family val="2"/>
      <scheme val="minor"/>
    </font>
    <font>
      <i/>
      <sz val="10"/>
      <name val="Calibri"/>
      <family val="2"/>
    </font>
    <font>
      <sz val="7"/>
      <color rgb="FF000000"/>
      <name val="Times New Roman"/>
      <family val="1"/>
    </font>
    <font>
      <sz val="7"/>
      <color theme="1"/>
      <name val="Times New Roman"/>
      <family val="1"/>
    </font>
    <font>
      <sz val="10"/>
      <color theme="1"/>
      <name val="Symbol"/>
      <family val="1"/>
      <charset val="2"/>
    </font>
    <font>
      <i/>
      <sz val="10"/>
      <color rgb="FFFF0000"/>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bgColor indexed="64"/>
      </patternFill>
    </fill>
    <fill>
      <patternFill patternType="solid">
        <fgColor rgb="FFFFFFFF"/>
      </patternFill>
    </fill>
    <fill>
      <patternFill patternType="solid">
        <fgColor rgb="FFC0C0C0"/>
      </patternFill>
    </fill>
    <fill>
      <patternFill patternType="solid">
        <fgColor rgb="FFBFBFBF"/>
      </patternFill>
    </fill>
    <fill>
      <patternFill patternType="solid">
        <fgColor rgb="FFFFFFE5"/>
        <bgColor indexed="64"/>
      </patternFill>
    </fill>
    <fill>
      <patternFill patternType="solid">
        <fgColor rgb="FFFFFF5B"/>
        <bgColor indexed="64"/>
      </patternFill>
    </fill>
    <fill>
      <patternFill patternType="solid">
        <fgColor rgb="FFFFFFB3"/>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rgb="FF9179A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DD9C3"/>
        <bgColor indexed="64"/>
      </patternFill>
    </fill>
    <fill>
      <patternFill patternType="solid">
        <fgColor rgb="FFEEECE1"/>
        <bgColor indexed="64"/>
      </patternFill>
    </fill>
    <fill>
      <patternFill patternType="solid">
        <fgColor rgb="FFFFFFFF"/>
        <bgColor indexed="64"/>
      </patternFill>
    </fill>
    <fill>
      <patternFill patternType="solid">
        <fgColor rgb="FFFF000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style="medium">
        <color rgb="FF7F7F7F"/>
      </left>
      <right style="medium">
        <color rgb="FF7F7F7F"/>
      </right>
      <top/>
      <bottom style="medium">
        <color rgb="FF7F7F7F"/>
      </bottom>
      <diagonal/>
    </border>
    <border>
      <left/>
      <right style="medium">
        <color rgb="FF7F7F7F"/>
      </right>
      <top/>
      <bottom style="medium">
        <color rgb="FF7F7F7F"/>
      </bottom>
      <diagonal/>
    </border>
    <border>
      <left/>
      <right/>
      <top/>
      <bottom style="medium">
        <color rgb="FF7F7F7F"/>
      </bottom>
      <diagonal/>
    </border>
    <border>
      <left style="medium">
        <color rgb="FF7F7F7F"/>
      </left>
      <right style="medium">
        <color rgb="FF7F7F7F"/>
      </right>
      <top/>
      <bottom/>
      <diagonal/>
    </border>
    <border>
      <left style="medium">
        <color rgb="FF7F7F7F"/>
      </left>
      <right style="medium">
        <color rgb="FF7F7F7F"/>
      </right>
      <top style="medium">
        <color rgb="FF7F7F7F"/>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xf numFmtId="0" fontId="19" fillId="0" borderId="0"/>
    <xf numFmtId="0" fontId="22" fillId="0" borderId="0" applyNumberFormat="0" applyFill="0" applyBorder="0" applyAlignment="0" applyProtection="0">
      <alignment vertical="top"/>
      <protection locked="0"/>
    </xf>
    <xf numFmtId="0" fontId="24" fillId="0" borderId="0" applyNumberFormat="0" applyFill="0" applyBorder="0" applyProtection="0">
      <alignment vertical="top" wrapText="1"/>
    </xf>
    <xf numFmtId="9" fontId="1" fillId="0" borderId="0" applyFont="0" applyFill="0" applyBorder="0" applyAlignment="0" applyProtection="0"/>
  </cellStyleXfs>
  <cellXfs count="445">
    <xf numFmtId="0" fontId="0" fillId="0" borderId="0" xfId="0"/>
    <xf numFmtId="0" fontId="23" fillId="0" borderId="0" xfId="0" applyFont="1"/>
    <xf numFmtId="0" fontId="23" fillId="0" borderId="0" xfId="0" applyFont="1" applyAlignment="1">
      <alignment wrapText="1"/>
    </xf>
    <xf numFmtId="0" fontId="20" fillId="0" borderId="11" xfId="0" applyFont="1" applyBorder="1" applyAlignment="1">
      <alignment horizontal="left" vertical="top" wrapText="1"/>
    </xf>
    <xf numFmtId="0" fontId="26" fillId="33" borderId="11" xfId="43"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0" xfId="43" applyFont="1" applyFill="1" applyBorder="1" applyAlignment="1">
      <alignment horizontal="center" vertical="center" wrapText="1"/>
    </xf>
    <xf numFmtId="0" fontId="20" fillId="0" borderId="0" xfId="0" applyFont="1" applyBorder="1" applyAlignment="1">
      <alignment horizontal="left" vertical="top"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6" fillId="33" borderId="11" xfId="0" applyFont="1" applyFill="1" applyBorder="1" applyAlignment="1">
      <alignment horizontal="center" vertical="center" wrapText="1"/>
    </xf>
    <xf numFmtId="0" fontId="26" fillId="38" borderId="11" xfId="43" applyFont="1" applyFill="1" applyBorder="1" applyAlignment="1">
      <alignment horizontal="center" vertical="center" wrapText="1"/>
    </xf>
    <xf numFmtId="0" fontId="27" fillId="37" borderId="11" xfId="0" applyFont="1" applyFill="1" applyBorder="1" applyAlignment="1">
      <alignment horizontal="center" vertical="center" wrapText="1"/>
    </xf>
    <xf numFmtId="0" fontId="20" fillId="35" borderId="11" xfId="0" applyFont="1" applyFill="1" applyBorder="1" applyAlignment="1">
      <alignment horizontal="left" vertical="top" wrapText="1"/>
    </xf>
    <xf numFmtId="0" fontId="20" fillId="41" borderId="11" xfId="0" applyFont="1" applyFill="1" applyBorder="1" applyAlignment="1">
      <alignment horizontal="center" vertical="center" wrapText="1"/>
    </xf>
    <xf numFmtId="0" fontId="26" fillId="42" borderId="11" xfId="43" applyFont="1" applyFill="1" applyBorder="1" applyAlignment="1">
      <alignment horizontal="center" vertical="center" wrapText="1"/>
    </xf>
    <xf numFmtId="0" fontId="20" fillId="42" borderId="11" xfId="0" applyFont="1" applyFill="1" applyBorder="1" applyAlignment="1">
      <alignment horizontal="center" vertical="center" wrapText="1"/>
    </xf>
    <xf numFmtId="0" fontId="20" fillId="43" borderId="11" xfId="0" applyFont="1" applyFill="1" applyBorder="1" applyAlignment="1">
      <alignment horizontal="center" vertical="center" wrapText="1"/>
    </xf>
    <xf numFmtId="0" fontId="20" fillId="38" borderId="11" xfId="0"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7" borderId="11" xfId="0" applyFont="1" applyFill="1" applyBorder="1" applyAlignment="1">
      <alignment horizontal="center" vertical="center" wrapText="1"/>
    </xf>
    <xf numFmtId="0" fontId="26" fillId="44" borderId="11" xfId="43" applyFont="1" applyFill="1" applyBorder="1" applyAlignment="1">
      <alignment horizontal="center" vertical="center" wrapText="1"/>
    </xf>
    <xf numFmtId="0" fontId="20" fillId="44" borderId="11" xfId="0" applyFont="1" applyFill="1" applyBorder="1" applyAlignment="1">
      <alignment horizontal="center" vertical="center" wrapText="1"/>
    </xf>
    <xf numFmtId="0" fontId="26" fillId="45" borderId="11" xfId="43" applyFont="1" applyFill="1" applyBorder="1" applyAlignment="1">
      <alignment horizontal="center" vertical="center" wrapText="1"/>
    </xf>
    <xf numFmtId="0" fontId="20" fillId="45" borderId="11" xfId="0" applyFont="1" applyFill="1" applyBorder="1" applyAlignment="1">
      <alignment horizontal="center" vertical="center" wrapText="1"/>
    </xf>
    <xf numFmtId="0" fontId="20" fillId="46" borderId="11" xfId="0" applyFont="1" applyFill="1" applyBorder="1" applyAlignment="1">
      <alignment horizontal="center" vertical="center" wrapText="1"/>
    </xf>
    <xf numFmtId="49" fontId="20" fillId="0" borderId="11" xfId="0" applyNumberFormat="1" applyFont="1" applyBorder="1" applyAlignment="1">
      <alignment horizontal="center" vertical="center" wrapText="1"/>
    </xf>
    <xf numFmtId="0" fontId="23" fillId="0" borderId="0" xfId="0" applyFont="1" applyFill="1"/>
    <xf numFmtId="0" fontId="20" fillId="0" borderId="12" xfId="0" applyFont="1" applyBorder="1" applyAlignment="1">
      <alignment horizontal="left" vertical="top" wrapText="1"/>
    </xf>
    <xf numFmtId="49" fontId="20" fillId="0" borderId="12" xfId="0" applyNumberFormat="1" applyFont="1" applyBorder="1" applyAlignment="1">
      <alignment horizontal="center" vertical="center" wrapText="1"/>
    </xf>
    <xf numFmtId="0" fontId="0" fillId="0" borderId="0" xfId="0" applyFill="1" applyBorder="1" applyAlignment="1">
      <alignment horizontal="center" vertical="center"/>
    </xf>
    <xf numFmtId="0" fontId="0" fillId="35" borderId="18" xfId="0" applyFill="1" applyBorder="1" applyAlignment="1">
      <alignment horizontal="center" vertical="center"/>
    </xf>
    <xf numFmtId="0" fontId="26" fillId="35" borderId="17" xfId="43" applyFont="1" applyFill="1" applyBorder="1" applyAlignment="1">
      <alignment horizontal="left" vertical="center" wrapText="1"/>
    </xf>
    <xf numFmtId="0" fontId="26" fillId="50" borderId="20" xfId="43" applyFont="1" applyFill="1" applyBorder="1" applyAlignment="1">
      <alignment horizontal="left" vertical="center" wrapText="1"/>
    </xf>
    <xf numFmtId="0" fontId="0" fillId="50" borderId="21" xfId="0" applyFill="1" applyBorder="1" applyAlignment="1">
      <alignment horizontal="center" vertical="center"/>
    </xf>
    <xf numFmtId="0" fontId="0" fillId="49" borderId="21" xfId="0" applyFill="1" applyBorder="1" applyAlignment="1">
      <alignment horizontal="center" vertical="center"/>
    </xf>
    <xf numFmtId="0" fontId="0" fillId="0" borderId="14" xfId="0" applyFill="1" applyBorder="1" applyAlignment="1">
      <alignment horizontal="center" vertical="center"/>
    </xf>
    <xf numFmtId="0" fontId="20" fillId="0" borderId="15" xfId="43" applyFont="1" applyFill="1" applyBorder="1" applyAlignment="1">
      <alignment horizontal="left" vertical="center" wrapText="1"/>
    </xf>
    <xf numFmtId="0" fontId="0" fillId="0" borderId="0" xfId="0" applyAlignment="1">
      <alignment horizontal="center" vertical="center"/>
    </xf>
    <xf numFmtId="0" fontId="26" fillId="0" borderId="0" xfId="0" applyFont="1" applyFill="1" applyBorder="1" applyAlignment="1">
      <alignment horizontal="center" vertical="center" wrapText="1"/>
    </xf>
    <xf numFmtId="0" fontId="0" fillId="0" borderId="0" xfId="0" applyFill="1" applyBorder="1" applyAlignment="1">
      <alignment horizontal="left" vertical="center"/>
    </xf>
    <xf numFmtId="164" fontId="0" fillId="0" borderId="0" xfId="0" applyNumberFormat="1" applyFill="1" applyBorder="1" applyAlignment="1">
      <alignment horizontal="center" vertical="center"/>
    </xf>
    <xf numFmtId="0" fontId="0" fillId="0" borderId="0" xfId="0" applyFill="1" applyBorder="1" applyAlignment="1"/>
    <xf numFmtId="0" fontId="0" fillId="0" borderId="0" xfId="0" applyFill="1"/>
    <xf numFmtId="0" fontId="26" fillId="35" borderId="23" xfId="0" applyFont="1" applyFill="1" applyBorder="1" applyAlignment="1">
      <alignment horizontal="center" vertical="center" wrapText="1"/>
    </xf>
    <xf numFmtId="0" fontId="26" fillId="48" borderId="20" xfId="43" applyFont="1" applyFill="1" applyBorder="1" applyAlignment="1">
      <alignment horizontal="left" vertical="center" wrapText="1"/>
    </xf>
    <xf numFmtId="0" fontId="26" fillId="43" borderId="24" xfId="43" applyFont="1" applyFill="1" applyBorder="1" applyAlignment="1">
      <alignment horizontal="left" vertical="center" wrapText="1"/>
    </xf>
    <xf numFmtId="1" fontId="0" fillId="0" borderId="0" xfId="0" applyNumberFormat="1" applyFill="1" applyBorder="1" applyAlignment="1">
      <alignment horizontal="center" vertical="center"/>
    </xf>
    <xf numFmtId="1" fontId="0" fillId="48" borderId="21" xfId="0" applyNumberFormat="1" applyFill="1" applyBorder="1" applyAlignment="1">
      <alignment horizontal="center" vertical="center"/>
    </xf>
    <xf numFmtId="0" fontId="20" fillId="0" borderId="11" xfId="0" applyFont="1" applyFill="1" applyBorder="1" applyAlignment="1">
      <alignment horizontal="left" vertical="top" wrapText="1"/>
    </xf>
    <xf numFmtId="0" fontId="20" fillId="0" borderId="11" xfId="0" applyFont="1" applyFill="1" applyBorder="1" applyAlignment="1">
      <alignment horizontal="center" vertical="center" wrapText="1"/>
    </xf>
    <xf numFmtId="0" fontId="26" fillId="49" borderId="20" xfId="43" applyFont="1" applyFill="1" applyBorder="1" applyAlignment="1">
      <alignment horizontal="left" vertical="center" wrapText="1"/>
    </xf>
    <xf numFmtId="0" fontId="26" fillId="37" borderId="11" xfId="0" applyFont="1" applyFill="1" applyBorder="1" applyAlignment="1">
      <alignment horizontal="center" vertical="center" wrapText="1"/>
    </xf>
    <xf numFmtId="0" fontId="20" fillId="47" borderId="11" xfId="0" applyFont="1" applyFill="1" applyBorder="1" applyAlignment="1">
      <alignment horizontal="left" vertical="top" wrapText="1"/>
    </xf>
    <xf numFmtId="0" fontId="20" fillId="47" borderId="12" xfId="0" applyFont="1" applyFill="1" applyBorder="1" applyAlignment="1">
      <alignment horizontal="left" vertical="top" wrapText="1"/>
    </xf>
    <xf numFmtId="0" fontId="26" fillId="37" borderId="11" xfId="0" applyFont="1" applyFill="1" applyBorder="1" applyAlignment="1">
      <alignment horizontal="center" vertical="top" wrapText="1"/>
    </xf>
    <xf numFmtId="0" fontId="21" fillId="39" borderId="0" xfId="0" applyFont="1" applyFill="1" applyAlignment="1">
      <alignment horizontal="left" vertical="center"/>
    </xf>
    <xf numFmtId="0" fontId="23" fillId="39" borderId="0" xfId="0" applyFont="1" applyFill="1" applyAlignment="1">
      <alignment wrapText="1"/>
    </xf>
    <xf numFmtId="0" fontId="21" fillId="35" borderId="0" xfId="0" applyFont="1" applyFill="1" applyAlignment="1">
      <alignment horizontal="left" vertical="center"/>
    </xf>
    <xf numFmtId="0" fontId="21" fillId="35" borderId="0" xfId="0" applyFont="1" applyFill="1" applyAlignment="1">
      <alignment horizontal="left" vertical="center" wrapText="1"/>
    </xf>
    <xf numFmtId="0" fontId="20" fillId="39" borderId="0" xfId="45" applyFont="1" applyFill="1" applyAlignment="1">
      <alignment vertical="top" wrapText="1"/>
    </xf>
    <xf numFmtId="0" fontId="20" fillId="39" borderId="0" xfId="45" applyFont="1" applyFill="1" applyAlignment="1">
      <alignment vertical="center" wrapText="1"/>
    </xf>
    <xf numFmtId="0" fontId="23" fillId="0" borderId="0" xfId="0" applyFont="1" applyAlignment="1">
      <alignment vertical="top" wrapText="1"/>
    </xf>
    <xf numFmtId="0" fontId="32" fillId="0" borderId="11" xfId="0" applyFont="1" applyFill="1" applyBorder="1" applyAlignment="1">
      <alignment horizontal="left" vertical="top" wrapText="1"/>
    </xf>
    <xf numFmtId="0" fontId="32" fillId="0" borderId="11" xfId="0" applyFont="1" applyFill="1" applyBorder="1" applyAlignment="1">
      <alignment horizontal="center" vertical="center" wrapText="1"/>
    </xf>
    <xf numFmtId="0" fontId="32" fillId="0" borderId="11" xfId="0" applyFont="1" applyFill="1" applyBorder="1" applyAlignment="1">
      <alignment horizontal="left" vertical="top"/>
    </xf>
    <xf numFmtId="0" fontId="32" fillId="0" borderId="11" xfId="0" applyFont="1" applyFill="1" applyBorder="1" applyAlignment="1">
      <alignment horizontal="center" vertical="center"/>
    </xf>
    <xf numFmtId="0" fontId="32" fillId="47" borderId="11" xfId="0" applyFont="1" applyFill="1" applyBorder="1" applyAlignment="1">
      <alignment horizontal="center" vertical="center" wrapText="1"/>
    </xf>
    <xf numFmtId="0" fontId="32" fillId="47" borderId="11" xfId="0" applyFont="1" applyFill="1" applyBorder="1" applyAlignment="1">
      <alignment horizontal="center" vertical="center"/>
    </xf>
    <xf numFmtId="0" fontId="0" fillId="53" borderId="0" xfId="0" applyFill="1" applyBorder="1" applyAlignment="1">
      <alignment horizontal="left" vertical="top"/>
    </xf>
    <xf numFmtId="0" fontId="32" fillId="53" borderId="0" xfId="0" applyFont="1" applyFill="1" applyBorder="1" applyAlignment="1">
      <alignment horizontal="left" vertical="top" wrapText="1"/>
    </xf>
    <xf numFmtId="0" fontId="26" fillId="37" borderId="29" xfId="0" applyFont="1" applyFill="1" applyBorder="1" applyAlignment="1">
      <alignment horizontal="center" vertical="center" wrapText="1"/>
    </xf>
    <xf numFmtId="0" fontId="26" fillId="37" borderId="30" xfId="0" applyFont="1" applyFill="1" applyBorder="1" applyAlignment="1">
      <alignment horizontal="center" vertical="center" wrapText="1"/>
    </xf>
    <xf numFmtId="0" fontId="20" fillId="0" borderId="29" xfId="0" applyFont="1" applyBorder="1" applyAlignment="1">
      <alignment horizontal="left" vertical="top" wrapText="1"/>
    </xf>
    <xf numFmtId="0" fontId="20" fillId="47" borderId="29" xfId="0" applyFont="1" applyFill="1" applyBorder="1" applyAlignment="1">
      <alignment horizontal="left" vertical="top"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left" vertical="top"/>
    </xf>
    <xf numFmtId="0" fontId="32"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165" fontId="32" fillId="0" borderId="1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2" fillId="33" borderId="11" xfId="0" applyFont="1" applyFill="1" applyBorder="1" applyAlignment="1">
      <alignment horizontal="center" vertical="center"/>
    </xf>
    <xf numFmtId="0" fontId="32" fillId="47" borderId="11" xfId="0" applyFont="1" applyFill="1" applyBorder="1" applyAlignment="1">
      <alignment horizontal="left" vertical="top" wrapText="1"/>
    </xf>
    <xf numFmtId="0" fontId="27" fillId="53" borderId="11" xfId="0" applyFont="1" applyFill="1" applyBorder="1" applyAlignment="1">
      <alignment horizontal="center" vertical="center" wrapText="1"/>
    </xf>
    <xf numFmtId="0" fontId="32" fillId="53" borderId="11" xfId="0" applyFont="1" applyFill="1" applyBorder="1" applyAlignment="1">
      <alignment horizontal="left" vertical="top" wrapText="1"/>
    </xf>
    <xf numFmtId="0" fontId="32" fillId="41" borderId="11" xfId="0" applyFont="1" applyFill="1" applyBorder="1" applyAlignment="1">
      <alignment horizontal="center" vertical="center"/>
    </xf>
    <xf numFmtId="0" fontId="32" fillId="41" borderId="11" xfId="0" applyFont="1" applyFill="1" applyBorder="1" applyAlignment="1">
      <alignment horizontal="center" vertical="center" wrapText="1"/>
    </xf>
    <xf numFmtId="0" fontId="32" fillId="42" borderId="11" xfId="0" applyFont="1" applyFill="1" applyBorder="1" applyAlignment="1">
      <alignment horizontal="center" vertical="center"/>
    </xf>
    <xf numFmtId="0" fontId="32" fillId="34" borderId="11" xfId="0" applyFont="1" applyFill="1" applyBorder="1" applyAlignment="1">
      <alignment horizontal="left" vertical="top"/>
    </xf>
    <xf numFmtId="0" fontId="32" fillId="46" borderId="11" xfId="0" applyFont="1" applyFill="1" applyBorder="1" applyAlignment="1">
      <alignment horizontal="center" vertical="center"/>
    </xf>
    <xf numFmtId="0" fontId="32" fillId="43" borderId="11" xfId="0" applyFont="1" applyFill="1" applyBorder="1" applyAlignment="1">
      <alignment horizontal="center" vertical="center"/>
    </xf>
    <xf numFmtId="0" fontId="32" fillId="53" borderId="11" xfId="0" applyFont="1" applyFill="1" applyBorder="1" applyAlignment="1">
      <alignment horizontal="left" vertical="top"/>
    </xf>
    <xf numFmtId="0" fontId="32" fillId="43" borderId="11" xfId="0" applyFont="1" applyFill="1" applyBorder="1" applyAlignment="1">
      <alignment horizontal="center" vertical="center" wrapText="1"/>
    </xf>
    <xf numFmtId="0" fontId="32" fillId="46" borderId="11" xfId="0" applyFont="1" applyFill="1" applyBorder="1" applyAlignment="1">
      <alignment horizontal="center" vertical="center" wrapText="1"/>
    </xf>
    <xf numFmtId="16" fontId="32" fillId="46" borderId="11" xfId="0" applyNumberFormat="1" applyFont="1" applyFill="1" applyBorder="1" applyAlignment="1">
      <alignment horizontal="center" vertical="center"/>
    </xf>
    <xf numFmtId="1" fontId="32" fillId="46" borderId="11" xfId="0" applyNumberFormat="1" applyFont="1" applyFill="1" applyBorder="1" applyAlignment="1">
      <alignment horizontal="center" vertical="center"/>
    </xf>
    <xf numFmtId="0" fontId="32" fillId="34" borderId="11" xfId="0" applyFont="1" applyFill="1" applyBorder="1" applyAlignment="1">
      <alignment horizontal="center" vertical="center" wrapText="1"/>
    </xf>
    <xf numFmtId="49" fontId="32" fillId="47" borderId="11" xfId="0" applyNumberFormat="1" applyFont="1" applyFill="1" applyBorder="1" applyAlignment="1">
      <alignment horizontal="center" vertical="center"/>
    </xf>
    <xf numFmtId="0" fontId="22" fillId="0" borderId="11" xfId="44" applyFill="1" applyBorder="1" applyAlignment="1" applyProtection="1">
      <alignment horizontal="left" vertical="top" wrapText="1"/>
    </xf>
    <xf numFmtId="0" fontId="32" fillId="53" borderId="11" xfId="0" applyFont="1" applyFill="1" applyBorder="1" applyAlignment="1">
      <alignment vertical="top" wrapText="1"/>
    </xf>
    <xf numFmtId="0" fontId="32" fillId="34" borderId="11" xfId="0" applyFont="1" applyFill="1" applyBorder="1" applyAlignment="1">
      <alignment horizontal="center" vertical="center"/>
    </xf>
    <xf numFmtId="0" fontId="26" fillId="33" borderId="29" xfId="0" applyFont="1" applyFill="1" applyBorder="1" applyAlignment="1">
      <alignment horizontal="center" vertical="center" wrapText="1"/>
    </xf>
    <xf numFmtId="0" fontId="26" fillId="33" borderId="25" xfId="43" applyFont="1" applyFill="1" applyBorder="1" applyAlignment="1">
      <alignment horizontal="center" vertical="center" wrapText="1"/>
    </xf>
    <xf numFmtId="0" fontId="20" fillId="47" borderId="25" xfId="0" applyFont="1" applyFill="1" applyBorder="1" applyAlignment="1">
      <alignment horizontal="left" vertical="top" wrapText="1"/>
    </xf>
    <xf numFmtId="0" fontId="20" fillId="47" borderId="28" xfId="0" applyFont="1" applyFill="1" applyBorder="1" applyAlignment="1">
      <alignment horizontal="left" vertical="top" wrapText="1"/>
    </xf>
    <xf numFmtId="0" fontId="26" fillId="37" borderId="25" xfId="0" applyFont="1" applyFill="1" applyBorder="1" applyAlignment="1">
      <alignment horizontal="center" vertical="top" wrapText="1"/>
    </xf>
    <xf numFmtId="0" fontId="26" fillId="37" borderId="25" xfId="0" applyFont="1" applyFill="1" applyBorder="1" applyAlignment="1">
      <alignment horizontal="center" vertical="center" wrapText="1"/>
    </xf>
    <xf numFmtId="0" fontId="20" fillId="0" borderId="30" xfId="0" applyFont="1" applyBorder="1" applyAlignment="1">
      <alignment horizontal="left" vertical="top" wrapText="1"/>
    </xf>
    <xf numFmtId="0" fontId="32" fillId="47" borderId="29" xfId="0" applyFont="1" applyFill="1" applyBorder="1" applyAlignment="1">
      <alignment horizontal="left" vertical="top" wrapText="1"/>
    </xf>
    <xf numFmtId="0" fontId="32" fillId="53" borderId="29" xfId="0" applyFont="1" applyFill="1" applyBorder="1" applyAlignment="1">
      <alignment horizontal="left" vertical="top" wrapText="1"/>
    </xf>
    <xf numFmtId="0" fontId="32" fillId="40" borderId="11" xfId="0" applyFont="1" applyFill="1" applyBorder="1" applyAlignment="1">
      <alignment horizontal="center" vertical="center" wrapText="1"/>
    </xf>
    <xf numFmtId="0" fontId="27" fillId="0" borderId="11" xfId="0" applyFont="1" applyFill="1" applyBorder="1" applyAlignment="1">
      <alignment horizontal="left" vertical="top"/>
    </xf>
    <xf numFmtId="0" fontId="27" fillId="0" borderId="11" xfId="0" applyFont="1" applyFill="1" applyBorder="1" applyAlignment="1">
      <alignment horizontal="center" vertical="center"/>
    </xf>
    <xf numFmtId="0" fontId="27" fillId="0" borderId="11" xfId="0" applyFont="1" applyFill="1" applyBorder="1" applyAlignment="1">
      <alignment horizontal="left" vertical="top" wrapText="1"/>
    </xf>
    <xf numFmtId="0" fontId="27" fillId="54" borderId="11" xfId="0" applyFont="1" applyFill="1" applyBorder="1" applyAlignment="1">
      <alignment horizontal="center" vertical="center" wrapText="1"/>
    </xf>
    <xf numFmtId="0" fontId="27" fillId="55" borderId="11" xfId="0" applyFont="1" applyFill="1" applyBorder="1" applyAlignment="1">
      <alignment horizontal="center" vertical="center" wrapText="1"/>
    </xf>
    <xf numFmtId="0" fontId="26" fillId="0" borderId="11" xfId="0" applyFont="1" applyFill="1" applyBorder="1" applyAlignment="1">
      <alignment horizontal="left" vertical="top" wrapText="1"/>
    </xf>
    <xf numFmtId="0" fontId="27" fillId="53" borderId="11" xfId="0" applyFont="1" applyFill="1" applyBorder="1" applyAlignment="1">
      <alignment horizontal="center" vertical="center"/>
    </xf>
    <xf numFmtId="0" fontId="27" fillId="37" borderId="11" xfId="0" applyFont="1" applyFill="1" applyBorder="1" applyAlignment="1">
      <alignment horizontal="center" vertical="center"/>
    </xf>
    <xf numFmtId="0" fontId="26" fillId="54" borderId="11" xfId="0" applyFont="1" applyFill="1" applyBorder="1" applyAlignment="1">
      <alignment horizontal="center" vertical="center" wrapText="1"/>
    </xf>
    <xf numFmtId="165" fontId="27" fillId="55" borderId="11" xfId="0" applyNumberFormat="1" applyFont="1" applyFill="1" applyBorder="1" applyAlignment="1">
      <alignment horizontal="center" vertical="center" wrapText="1"/>
    </xf>
    <xf numFmtId="165" fontId="27" fillId="54" borderId="11" xfId="0" applyNumberFormat="1" applyFont="1" applyFill="1" applyBorder="1" applyAlignment="1">
      <alignment horizontal="center" vertical="center" wrapText="1"/>
    </xf>
    <xf numFmtId="165" fontId="27" fillId="54" borderId="10" xfId="0" applyNumberFormat="1"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0" fillId="0" borderId="25" xfId="0" applyFont="1" applyFill="1" applyBorder="1" applyAlignment="1">
      <alignment horizontal="left" vertical="top" wrapText="1"/>
    </xf>
    <xf numFmtId="0" fontId="26" fillId="0" borderId="12" xfId="0" applyFont="1" applyFill="1" applyBorder="1" applyAlignment="1">
      <alignment horizontal="center" vertical="center" wrapText="1"/>
    </xf>
    <xf numFmtId="0" fontId="20" fillId="0" borderId="12" xfId="0" applyFont="1" applyFill="1" applyBorder="1" applyAlignment="1">
      <alignment horizontal="left" vertical="top" wrapText="1"/>
    </xf>
    <xf numFmtId="0" fontId="20" fillId="0" borderId="28" xfId="0" applyFont="1" applyFill="1" applyBorder="1" applyAlignment="1">
      <alignment horizontal="left" vertical="top" wrapText="1"/>
    </xf>
    <xf numFmtId="0" fontId="26" fillId="0" borderId="25"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25" xfId="0" applyFont="1" applyFill="1" applyBorder="1" applyAlignment="1">
      <alignment horizontal="center" vertical="center" wrapText="1"/>
    </xf>
    <xf numFmtId="0" fontId="20" fillId="56" borderId="11" xfId="0" applyFont="1" applyFill="1" applyBorder="1" applyAlignment="1">
      <alignment horizontal="center" vertical="center" wrapText="1"/>
    </xf>
    <xf numFmtId="0" fontId="32" fillId="56" borderId="11" xfId="0" applyFont="1" applyFill="1" applyBorder="1" applyAlignment="1">
      <alignment horizontal="center" vertical="center" wrapText="1"/>
    </xf>
    <xf numFmtId="0" fontId="27" fillId="58" borderId="32" xfId="0" applyFont="1" applyFill="1" applyBorder="1" applyAlignment="1">
      <alignment horizontal="center" vertical="center" wrapText="1"/>
    </xf>
    <xf numFmtId="0" fontId="27" fillId="35" borderId="32" xfId="0" applyFont="1" applyFill="1" applyBorder="1" applyAlignment="1">
      <alignment horizontal="center" vertical="center" wrapText="1"/>
    </xf>
    <xf numFmtId="0" fontId="26" fillId="35" borderId="32" xfId="43" applyFont="1" applyFill="1" applyBorder="1" applyAlignment="1">
      <alignment horizontal="center" vertical="center" wrapText="1"/>
    </xf>
    <xf numFmtId="0" fontId="18" fillId="0" borderId="11" xfId="42" applyFill="1" applyBorder="1" applyAlignment="1" applyProtection="1">
      <alignment horizontal="left" vertical="top" wrapText="1"/>
    </xf>
    <xf numFmtId="0" fontId="22" fillId="0" borderId="11" xfId="44" applyFill="1" applyBorder="1" applyAlignment="1" applyProtection="1">
      <alignment horizontal="center" vertical="center" wrapText="1"/>
    </xf>
    <xf numFmtId="0" fontId="22" fillId="0" borderId="0" xfId="44" applyFill="1" applyBorder="1" applyAlignment="1" applyProtection="1">
      <alignment horizontal="center" vertical="center" wrapText="1"/>
    </xf>
    <xf numFmtId="0" fontId="26" fillId="35" borderId="34" xfId="43" applyFont="1" applyFill="1" applyBorder="1" applyAlignment="1">
      <alignment horizontal="center" vertical="center" wrapText="1"/>
    </xf>
    <xf numFmtId="0" fontId="26" fillId="35" borderId="35" xfId="43" applyFont="1" applyFill="1" applyBorder="1" applyAlignment="1">
      <alignment horizontal="center" vertical="center" wrapText="1"/>
    </xf>
    <xf numFmtId="0" fontId="20" fillId="35" borderId="29" xfId="0" applyFont="1" applyFill="1" applyBorder="1" applyAlignment="1">
      <alignment horizontal="left" vertical="top" wrapText="1"/>
    </xf>
    <xf numFmtId="0" fontId="20" fillId="58" borderId="11" xfId="0" applyFont="1" applyFill="1" applyBorder="1" applyAlignment="1">
      <alignment horizontal="center" vertical="center" wrapText="1"/>
    </xf>
    <xf numFmtId="0" fontId="26" fillId="0" borderId="0" xfId="0" applyFont="1" applyBorder="1" applyAlignment="1">
      <alignment horizontal="left" vertical="top"/>
    </xf>
    <xf numFmtId="0" fontId="26" fillId="57" borderId="20" xfId="43" applyFont="1" applyFill="1" applyBorder="1" applyAlignment="1">
      <alignment horizontal="left" vertical="center" wrapText="1"/>
    </xf>
    <xf numFmtId="0" fontId="0" fillId="57" borderId="21" xfId="0" applyFill="1" applyBorder="1" applyAlignment="1">
      <alignment horizontal="center" vertical="center"/>
    </xf>
    <xf numFmtId="0" fontId="26" fillId="46" borderId="36" xfId="43" applyFont="1" applyFill="1" applyBorder="1" applyAlignment="1">
      <alignment horizontal="left" vertical="center" wrapText="1"/>
    </xf>
    <xf numFmtId="0" fontId="26" fillId="46" borderId="24" xfId="43" applyFont="1" applyFill="1" applyBorder="1" applyAlignment="1">
      <alignment horizontal="left" vertical="center" wrapText="1"/>
    </xf>
    <xf numFmtId="0" fontId="26" fillId="51" borderId="13" xfId="43" applyFont="1" applyFill="1" applyBorder="1" applyAlignment="1">
      <alignment horizontal="left" vertical="center" wrapText="1"/>
    </xf>
    <xf numFmtId="1" fontId="0" fillId="51" borderId="14" xfId="0" applyNumberFormat="1" applyFill="1" applyBorder="1" applyAlignment="1">
      <alignment horizontal="center" vertical="center"/>
    </xf>
    <xf numFmtId="0" fontId="26" fillId="43" borderId="36" xfId="43" applyFont="1" applyFill="1" applyBorder="1" applyAlignment="1">
      <alignment horizontal="left" vertical="center" wrapText="1"/>
    </xf>
    <xf numFmtId="1" fontId="0" fillId="0" borderId="18" xfId="0" applyNumberFormat="1" applyFill="1" applyBorder="1" applyAlignment="1">
      <alignment horizontal="center" vertical="center"/>
    </xf>
    <xf numFmtId="0" fontId="26" fillId="41" borderId="11" xfId="43" applyFont="1" applyFill="1" applyBorder="1" applyAlignment="1">
      <alignment horizontal="left" vertical="center" wrapText="1"/>
    </xf>
    <xf numFmtId="0" fontId="26" fillId="41" borderId="12" xfId="43" applyFont="1" applyFill="1" applyBorder="1" applyAlignment="1">
      <alignment horizontal="left" vertical="center" wrapText="1"/>
    </xf>
    <xf numFmtId="0" fontId="26" fillId="41" borderId="32" xfId="43" applyFont="1" applyFill="1" applyBorder="1" applyAlignment="1">
      <alignment horizontal="left" vertical="center" wrapText="1"/>
    </xf>
    <xf numFmtId="0" fontId="26" fillId="34" borderId="37" xfId="43" applyFont="1" applyFill="1" applyBorder="1" applyAlignment="1">
      <alignment horizontal="left" vertical="center" wrapText="1"/>
    </xf>
    <xf numFmtId="0" fontId="26" fillId="34" borderId="27" xfId="43" applyFont="1" applyFill="1" applyBorder="1" applyAlignment="1">
      <alignment horizontal="left" vertical="center" wrapText="1"/>
    </xf>
    <xf numFmtId="0" fontId="27" fillId="58" borderId="29" xfId="0" applyFont="1" applyFill="1" applyBorder="1" applyAlignment="1">
      <alignment horizontal="left" vertical="center" wrapText="1"/>
    </xf>
    <xf numFmtId="0" fontId="27" fillId="58" borderId="38" xfId="0" applyFont="1" applyFill="1" applyBorder="1" applyAlignment="1">
      <alignment horizontal="left" vertical="center" wrapText="1"/>
    </xf>
    <xf numFmtId="0" fontId="23" fillId="0" borderId="0" xfId="0" applyFont="1" applyFill="1" applyBorder="1"/>
    <xf numFmtId="0" fontId="21" fillId="33" borderId="11" xfId="0" applyFont="1" applyFill="1" applyBorder="1" applyAlignment="1">
      <alignment horizontal="center" vertical="center" wrapText="1"/>
    </xf>
    <xf numFmtId="0" fontId="20" fillId="0" borderId="0" xfId="0" applyFont="1" applyAlignment="1">
      <alignment vertical="top" wrapText="1"/>
    </xf>
    <xf numFmtId="0" fontId="21" fillId="35" borderId="0" xfId="0" applyFont="1" applyFill="1" applyAlignment="1">
      <alignment vertical="top" wrapText="1"/>
    </xf>
    <xf numFmtId="0" fontId="23" fillId="0" borderId="0" xfId="0" applyFont="1" applyFill="1" applyAlignment="1">
      <alignment vertical="top" wrapText="1"/>
    </xf>
    <xf numFmtId="9" fontId="0" fillId="0" borderId="0" xfId="0" applyNumberFormat="1" applyBorder="1" applyAlignment="1">
      <alignment horizontal="center" vertical="center"/>
    </xf>
    <xf numFmtId="9" fontId="0" fillId="0" borderId="16" xfId="0" applyNumberFormat="1" applyBorder="1" applyAlignment="1">
      <alignment horizontal="center" vertical="center"/>
    </xf>
    <xf numFmtId="9" fontId="0" fillId="50" borderId="21" xfId="0" applyNumberFormat="1" applyFill="1" applyBorder="1" applyAlignment="1">
      <alignment horizontal="center" vertical="center"/>
    </xf>
    <xf numFmtId="9" fontId="0" fillId="50" borderId="22" xfId="0" applyNumberFormat="1" applyFill="1" applyBorder="1" applyAlignment="1">
      <alignment horizontal="center" vertical="center"/>
    </xf>
    <xf numFmtId="9" fontId="0" fillId="49" borderId="21" xfId="0" applyNumberFormat="1" applyFill="1" applyBorder="1" applyAlignment="1">
      <alignment horizontal="center" vertical="center"/>
    </xf>
    <xf numFmtId="9" fontId="0" fillId="49" borderId="22" xfId="0" applyNumberFormat="1" applyFill="1" applyBorder="1" applyAlignment="1">
      <alignment horizontal="center" vertical="center"/>
    </xf>
    <xf numFmtId="9" fontId="0" fillId="0" borderId="0" xfId="0" applyNumberFormat="1" applyFill="1" applyBorder="1" applyAlignment="1">
      <alignment horizontal="center" vertical="center"/>
    </xf>
    <xf numFmtId="9" fontId="0" fillId="0" borderId="16" xfId="0" applyNumberFormat="1" applyFill="1" applyBorder="1" applyAlignment="1">
      <alignment horizontal="center" vertical="center"/>
    </xf>
    <xf numFmtId="9" fontId="0" fillId="57" borderId="21" xfId="0" applyNumberFormat="1" applyFill="1" applyBorder="1" applyAlignment="1">
      <alignment horizontal="center" vertical="center"/>
    </xf>
    <xf numFmtId="9" fontId="0" fillId="57" borderId="22" xfId="0" applyNumberFormat="1" applyFill="1" applyBorder="1" applyAlignment="1">
      <alignment horizontal="center" vertical="center"/>
    </xf>
    <xf numFmtId="9" fontId="0" fillId="35" borderId="18" xfId="0" applyNumberFormat="1" applyFill="1" applyBorder="1" applyAlignment="1">
      <alignment horizontal="center" vertical="center"/>
    </xf>
    <xf numFmtId="9" fontId="0" fillId="35" borderId="19" xfId="0" applyNumberFormat="1" applyFill="1" applyBorder="1" applyAlignment="1">
      <alignment horizontal="center" vertical="center"/>
    </xf>
    <xf numFmtId="9" fontId="0" fillId="51" borderId="26" xfId="0" applyNumberFormat="1" applyFill="1" applyBorder="1" applyAlignment="1">
      <alignment horizontal="center" vertical="center"/>
    </xf>
    <xf numFmtId="9" fontId="0" fillId="48" borderId="22" xfId="0" applyNumberFormat="1" applyFill="1" applyBorder="1" applyAlignment="1">
      <alignment horizontal="center" vertical="center"/>
    </xf>
    <xf numFmtId="9" fontId="0" fillId="0" borderId="19" xfId="0" applyNumberFormat="1" applyFill="1" applyBorder="1" applyAlignment="1">
      <alignment horizontal="center" vertical="center"/>
    </xf>
    <xf numFmtId="0" fontId="23" fillId="0" borderId="0" xfId="0" applyFont="1" applyFill="1" applyAlignment="1">
      <alignment wrapText="1"/>
    </xf>
    <xf numFmtId="0" fontId="20" fillId="0" borderId="0" xfId="0" applyFont="1"/>
    <xf numFmtId="0" fontId="20" fillId="0" borderId="0" xfId="45" applyFont="1" applyBorder="1">
      <alignment vertical="top" wrapText="1"/>
    </xf>
    <xf numFmtId="0" fontId="20" fillId="39" borderId="0" xfId="0" applyFont="1" applyFill="1" applyAlignment="1">
      <alignment wrapText="1"/>
    </xf>
    <xf numFmtId="0" fontId="26" fillId="35" borderId="0" xfId="0" applyFont="1" applyFill="1" applyAlignment="1">
      <alignment horizontal="left" vertical="center" wrapText="1"/>
    </xf>
    <xf numFmtId="0" fontId="36" fillId="0" borderId="0" xfId="42" applyFont="1" applyFill="1" applyAlignment="1" applyProtection="1">
      <alignment horizontal="left" vertical="center" wrapText="1"/>
    </xf>
    <xf numFmtId="0" fontId="35" fillId="0" borderId="0" xfId="42" applyFont="1" applyAlignment="1" applyProtection="1">
      <alignment wrapText="1"/>
    </xf>
    <xf numFmtId="0" fontId="36" fillId="0" borderId="0" xfId="42" applyFont="1" applyAlignment="1" applyProtection="1">
      <alignment wrapText="1"/>
    </xf>
    <xf numFmtId="0" fontId="36" fillId="0" borderId="0" xfId="42" applyFont="1" applyAlignment="1" applyProtection="1"/>
    <xf numFmtId="0" fontId="20" fillId="0" borderId="0" xfId="0" applyFont="1" applyAlignment="1">
      <alignment wrapText="1"/>
    </xf>
    <xf numFmtId="0" fontId="35" fillId="0" borderId="0" xfId="42" applyFont="1" applyAlignment="1" applyProtection="1"/>
    <xf numFmtId="0" fontId="20" fillId="39" borderId="0" xfId="0" applyFont="1" applyFill="1" applyBorder="1"/>
    <xf numFmtId="0" fontId="26" fillId="35" borderId="0" xfId="0" applyFont="1" applyFill="1" applyBorder="1" applyAlignment="1">
      <alignment horizontal="left" vertical="center"/>
    </xf>
    <xf numFmtId="0" fontId="20" fillId="0" borderId="0" xfId="0" applyFont="1" applyBorder="1"/>
    <xf numFmtId="0" fontId="32" fillId="53" borderId="0" xfId="0" applyFont="1" applyFill="1" applyBorder="1" applyAlignment="1">
      <alignment horizontal="left" vertical="top"/>
    </xf>
    <xf numFmtId="0" fontId="20" fillId="53" borderId="11" xfId="0" applyFont="1" applyFill="1" applyBorder="1" applyAlignment="1">
      <alignment horizontal="left" vertical="top" wrapText="1"/>
    </xf>
    <xf numFmtId="0" fontId="37" fillId="53" borderId="11" xfId="44" applyFont="1" applyFill="1" applyBorder="1" applyAlignment="1" applyProtection="1">
      <alignment horizontal="left" vertical="top" wrapText="1"/>
    </xf>
    <xf numFmtId="0" fontId="20" fillId="53" borderId="0" xfId="0" applyFont="1" applyFill="1" applyBorder="1" applyAlignment="1">
      <alignment horizontal="left" vertical="top" wrapText="1"/>
    </xf>
    <xf numFmtId="0" fontId="20" fillId="0" borderId="11" xfId="0" applyFont="1" applyBorder="1" applyAlignment="1">
      <alignment wrapText="1"/>
    </xf>
    <xf numFmtId="0" fontId="37" fillId="0" borderId="11" xfId="44" applyFont="1" applyFill="1" applyBorder="1" applyAlignment="1" applyProtection="1">
      <alignment horizontal="left" vertical="top" wrapText="1"/>
    </xf>
    <xf numFmtId="0" fontId="23" fillId="0" borderId="0" xfId="0" applyFont="1" applyBorder="1" applyAlignment="1">
      <alignment horizontal="center" vertical="center"/>
    </xf>
    <xf numFmtId="9" fontId="23" fillId="0" borderId="16" xfId="0" applyNumberFormat="1" applyFont="1" applyBorder="1" applyAlignment="1">
      <alignment horizontal="center" vertical="center"/>
    </xf>
    <xf numFmtId="0" fontId="26" fillId="33" borderId="20" xfId="0" applyFont="1" applyFill="1" applyBorder="1" applyAlignment="1">
      <alignment horizontal="center" vertical="center" wrapText="1"/>
    </xf>
    <xf numFmtId="0" fontId="26" fillId="33" borderId="22" xfId="0" applyFont="1" applyFill="1" applyBorder="1" applyAlignment="1">
      <alignment horizontal="center" vertical="center" wrapText="1"/>
    </xf>
    <xf numFmtId="0" fontId="23" fillId="33" borderId="21" xfId="0" applyFont="1" applyFill="1" applyBorder="1" applyAlignment="1">
      <alignment horizontal="center" vertical="center"/>
    </xf>
    <xf numFmtId="9" fontId="23" fillId="33" borderId="22" xfId="0" applyNumberFormat="1" applyFont="1" applyFill="1" applyBorder="1" applyAlignment="1">
      <alignment horizontal="center" vertical="center"/>
    </xf>
    <xf numFmtId="0" fontId="26" fillId="0" borderId="23" xfId="0" applyFont="1" applyBorder="1" applyAlignment="1">
      <alignment horizontal="left" vertical="center" wrapText="1"/>
    </xf>
    <xf numFmtId="0" fontId="21" fillId="0" borderId="40" xfId="0" applyFont="1" applyBorder="1"/>
    <xf numFmtId="0" fontId="27" fillId="58" borderId="30" xfId="0" applyFont="1" applyFill="1" applyBorder="1" applyAlignment="1">
      <alignment horizontal="left" vertical="center" wrapText="1"/>
    </xf>
    <xf numFmtId="0" fontId="28" fillId="0" borderId="0" xfId="0" applyFont="1" applyBorder="1" applyAlignment="1">
      <alignment vertical="top" wrapText="1"/>
    </xf>
    <xf numFmtId="0" fontId="28" fillId="0" borderId="0" xfId="0" applyFont="1" applyFill="1" applyBorder="1" applyAlignment="1">
      <alignment vertical="top" wrapText="1"/>
    </xf>
    <xf numFmtId="0" fontId="28" fillId="0" borderId="0" xfId="42" applyFont="1" applyBorder="1" applyAlignment="1" applyProtection="1">
      <alignment vertical="top" wrapText="1"/>
    </xf>
    <xf numFmtId="0" fontId="21" fillId="33" borderId="39" xfId="0" applyFont="1" applyFill="1" applyBorder="1" applyAlignment="1">
      <alignment vertical="center"/>
    </xf>
    <xf numFmtId="0" fontId="26" fillId="51" borderId="21" xfId="0" applyFont="1" applyFill="1" applyBorder="1" applyAlignment="1">
      <alignment horizontal="center" vertical="center" wrapText="1"/>
    </xf>
    <xf numFmtId="0" fontId="26" fillId="51" borderId="22" xfId="0" applyFont="1" applyFill="1" applyBorder="1" applyAlignment="1">
      <alignment horizontal="center" vertical="center" wrapText="1"/>
    </xf>
    <xf numFmtId="0" fontId="26" fillId="48" borderId="21" xfId="0" applyFont="1" applyFill="1" applyBorder="1" applyAlignment="1">
      <alignment horizontal="center" vertical="center" wrapText="1"/>
    </xf>
    <xf numFmtId="0" fontId="26" fillId="48" borderId="22" xfId="0" applyFont="1" applyFill="1" applyBorder="1" applyAlignment="1">
      <alignment horizontal="center" vertical="center" wrapText="1"/>
    </xf>
    <xf numFmtId="0" fontId="26" fillId="51" borderId="39" xfId="0" applyFont="1" applyFill="1" applyBorder="1" applyAlignment="1">
      <alignment horizontal="left" vertical="center" wrapText="1"/>
    </xf>
    <xf numFmtId="0" fontId="26" fillId="48" borderId="39" xfId="43" applyFont="1" applyFill="1" applyBorder="1" applyAlignment="1">
      <alignment horizontal="left" vertical="center" wrapText="1"/>
    </xf>
    <xf numFmtId="0" fontId="18" fillId="0" borderId="0" xfId="42" applyAlignment="1" applyProtection="1">
      <alignment wrapText="1"/>
    </xf>
    <xf numFmtId="0" fontId="38" fillId="0" borderId="0" xfId="42" applyFont="1" applyAlignment="1" applyProtection="1">
      <alignment wrapText="1"/>
    </xf>
    <xf numFmtId="0" fontId="20" fillId="0" borderId="0" xfId="0" applyFont="1" applyFill="1" applyBorder="1"/>
    <xf numFmtId="0" fontId="36" fillId="0" borderId="0" xfId="42" applyFont="1" applyFill="1" applyAlignment="1" applyProtection="1"/>
    <xf numFmtId="0" fontId="35" fillId="0" borderId="0" xfId="42" applyFont="1" applyFill="1" applyAlignment="1" applyProtection="1">
      <alignment wrapText="1"/>
    </xf>
    <xf numFmtId="0" fontId="20" fillId="0" borderId="0" xfId="0" applyFont="1" applyFill="1" applyAlignment="1">
      <alignment vertical="top" wrapText="1"/>
    </xf>
    <xf numFmtId="0" fontId="26" fillId="0" borderId="0" xfId="0" applyFont="1" applyFill="1" applyBorder="1" applyAlignment="1">
      <alignment horizontal="left" vertical="top" wrapText="1"/>
    </xf>
    <xf numFmtId="0" fontId="0" fillId="0" borderId="11" xfId="0" applyBorder="1" applyAlignment="1">
      <alignment horizontal="center" vertical="center"/>
    </xf>
    <xf numFmtId="0" fontId="26" fillId="50" borderId="20" xfId="0" applyFont="1" applyFill="1" applyBorder="1" applyAlignment="1">
      <alignment horizontal="left" vertical="center" wrapText="1"/>
    </xf>
    <xf numFmtId="0" fontId="27" fillId="58" borderId="34" xfId="0" applyFont="1" applyFill="1" applyBorder="1" applyAlignment="1">
      <alignment horizontal="left" vertical="center" wrapText="1"/>
    </xf>
    <xf numFmtId="0" fontId="0" fillId="0" borderId="0" xfId="0" applyBorder="1"/>
    <xf numFmtId="0" fontId="0" fillId="0" borderId="0" xfId="0" applyBorder="1" applyAlignment="1">
      <alignment horizontal="center" vertical="center"/>
    </xf>
    <xf numFmtId="0" fontId="26" fillId="41" borderId="41" xfId="43" applyFont="1" applyFill="1" applyBorder="1" applyAlignment="1">
      <alignment horizontal="left" vertical="center" wrapText="1"/>
    </xf>
    <xf numFmtId="0" fontId="26" fillId="41" borderId="42" xfId="43" applyFont="1" applyFill="1" applyBorder="1" applyAlignment="1">
      <alignment horizontal="left" vertical="center" wrapText="1"/>
    </xf>
    <xf numFmtId="0" fontId="26" fillId="34" borderId="42" xfId="43" applyFont="1" applyFill="1" applyBorder="1" applyAlignment="1">
      <alignment horizontal="left" vertical="center" wrapText="1"/>
    </xf>
    <xf numFmtId="0" fontId="27" fillId="58" borderId="42" xfId="0" applyFont="1" applyFill="1" applyBorder="1" applyAlignment="1">
      <alignment horizontal="left" vertical="center" wrapText="1"/>
    </xf>
    <xf numFmtId="0" fontId="26" fillId="50" borderId="39" xfId="0" applyFont="1" applyFill="1" applyBorder="1" applyAlignment="1">
      <alignment horizontal="left" vertical="center" wrapText="1"/>
    </xf>
    <xf numFmtId="0" fontId="26" fillId="50" borderId="0" xfId="43" applyFont="1" applyFill="1" applyBorder="1" applyAlignment="1">
      <alignment horizontal="center" vertical="center" wrapText="1"/>
    </xf>
    <xf numFmtId="0" fontId="26" fillId="34" borderId="41" xfId="43" applyFont="1" applyFill="1" applyBorder="1" applyAlignment="1">
      <alignment horizontal="left" vertical="center" wrapText="1"/>
    </xf>
    <xf numFmtId="0" fontId="26" fillId="49" borderId="39" xfId="43" applyFont="1" applyFill="1" applyBorder="1" applyAlignment="1">
      <alignment horizontal="left" vertical="center" wrapText="1"/>
    </xf>
    <xf numFmtId="0" fontId="0" fillId="49" borderId="22" xfId="0" applyFill="1" applyBorder="1" applyAlignment="1">
      <alignment horizontal="center" vertical="center"/>
    </xf>
    <xf numFmtId="0" fontId="0" fillId="57" borderId="22" xfId="0" applyFill="1" applyBorder="1" applyAlignment="1">
      <alignment horizontal="center" vertical="center"/>
    </xf>
    <xf numFmtId="0" fontId="27" fillId="58" borderId="41" xfId="0" applyFont="1" applyFill="1" applyBorder="1" applyAlignment="1">
      <alignment horizontal="left" vertical="center" wrapText="1"/>
    </xf>
    <xf numFmtId="0" fontId="26" fillId="50" borderId="39" xfId="43" applyFont="1" applyFill="1" applyBorder="1" applyAlignment="1">
      <alignment horizontal="left" vertical="center" wrapText="1"/>
    </xf>
    <xf numFmtId="0" fontId="27" fillId="57" borderId="39" xfId="0" applyFont="1" applyFill="1" applyBorder="1" applyAlignment="1">
      <alignment horizontal="left" vertical="center" wrapText="1"/>
    </xf>
    <xf numFmtId="0" fontId="26" fillId="50" borderId="16" xfId="43" applyFont="1" applyFill="1" applyBorder="1" applyAlignment="1">
      <alignment horizontal="center" vertical="center" wrapText="1"/>
    </xf>
    <xf numFmtId="0" fontId="26" fillId="51" borderId="20" xfId="0" applyFont="1" applyFill="1" applyBorder="1" applyAlignment="1">
      <alignment horizontal="center" vertical="center" wrapText="1"/>
    </xf>
    <xf numFmtId="0" fontId="26" fillId="43" borderId="45" xfId="43" applyFont="1" applyFill="1" applyBorder="1" applyAlignment="1">
      <alignment horizontal="center" vertical="center" wrapText="1"/>
    </xf>
    <xf numFmtId="0" fontId="26" fillId="43" borderId="44" xfId="43" applyFont="1" applyFill="1" applyBorder="1" applyAlignment="1">
      <alignment horizontal="center" vertical="center" wrapText="1"/>
    </xf>
    <xf numFmtId="0" fontId="26" fillId="43" borderId="46" xfId="43" applyFont="1" applyFill="1" applyBorder="1" applyAlignment="1">
      <alignment horizontal="center" vertical="center" wrapText="1"/>
    </xf>
    <xf numFmtId="0" fontId="26" fillId="48" borderId="20" xfId="0" applyFont="1" applyFill="1" applyBorder="1" applyAlignment="1">
      <alignment horizontal="center" vertical="center" wrapText="1"/>
    </xf>
    <xf numFmtId="0" fontId="26" fillId="46" borderId="49" xfId="43" applyFont="1" applyFill="1" applyBorder="1" applyAlignment="1">
      <alignment horizontal="center" vertical="center" wrapText="1"/>
    </xf>
    <xf numFmtId="0" fontId="0"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26" fillId="41" borderId="50" xfId="43" applyFont="1" applyFill="1" applyBorder="1" applyAlignment="1">
      <alignment horizontal="left" vertical="center" wrapText="1"/>
    </xf>
    <xf numFmtId="0" fontId="26" fillId="41" borderId="51" xfId="43" applyFont="1" applyFill="1" applyBorder="1" applyAlignment="1">
      <alignment horizontal="left" vertical="center" wrapText="1"/>
    </xf>
    <xf numFmtId="0" fontId="26" fillId="41" borderId="52" xfId="43" applyFont="1" applyFill="1" applyBorder="1" applyAlignment="1">
      <alignment horizontal="left" vertical="center" wrapText="1"/>
    </xf>
    <xf numFmtId="0" fontId="0" fillId="0" borderId="11" xfId="0" applyFont="1" applyBorder="1" applyAlignment="1">
      <alignment horizontal="center" vertical="center"/>
    </xf>
    <xf numFmtId="0" fontId="26" fillId="34" borderId="50" xfId="43" applyFont="1" applyFill="1" applyBorder="1" applyAlignment="1">
      <alignment horizontal="left" vertical="center" wrapText="1"/>
    </xf>
    <xf numFmtId="0" fontId="26" fillId="34" borderId="51" xfId="43" applyFont="1" applyFill="1" applyBorder="1" applyAlignment="1">
      <alignment horizontal="left" vertical="center" wrapText="1"/>
    </xf>
    <xf numFmtId="0" fontId="26" fillId="34" borderId="52" xfId="43" applyFont="1" applyFill="1" applyBorder="1" applyAlignment="1">
      <alignment horizontal="left" vertical="center" wrapText="1"/>
    </xf>
    <xf numFmtId="0" fontId="27" fillId="58" borderId="50" xfId="0" applyFont="1" applyFill="1" applyBorder="1" applyAlignment="1">
      <alignment horizontal="left" vertical="center" wrapText="1"/>
    </xf>
    <xf numFmtId="0" fontId="27" fillId="58" borderId="51" xfId="0" applyFont="1" applyFill="1" applyBorder="1" applyAlignment="1">
      <alignment horizontal="left" vertical="center" wrapText="1"/>
    </xf>
    <xf numFmtId="0" fontId="27" fillId="58" borderId="52" xfId="0" applyFont="1" applyFill="1" applyBorder="1" applyAlignment="1">
      <alignment horizontal="left" vertical="center" wrapText="1"/>
    </xf>
    <xf numFmtId="0" fontId="27" fillId="57" borderId="20" xfId="0" applyFont="1" applyFill="1" applyBorder="1" applyAlignment="1">
      <alignment horizontal="left" vertical="center" wrapText="1"/>
    </xf>
    <xf numFmtId="0" fontId="0" fillId="0" borderId="12" xfId="0" applyBorder="1" applyAlignment="1">
      <alignment horizontal="center" vertical="center"/>
    </xf>
    <xf numFmtId="0" fontId="0" fillId="0" borderId="12" xfId="0" applyFont="1" applyBorder="1" applyAlignment="1">
      <alignment horizontal="center" vertical="center"/>
    </xf>
    <xf numFmtId="0" fontId="26" fillId="46" borderId="53" xfId="43" applyFont="1" applyFill="1" applyBorder="1" applyAlignment="1">
      <alignment horizontal="center" vertical="center" wrapText="1"/>
    </xf>
    <xf numFmtId="0" fontId="26" fillId="46" borderId="54" xfId="43" applyFont="1" applyFill="1" applyBorder="1" applyAlignment="1">
      <alignment horizontal="center" vertical="center" wrapText="1"/>
    </xf>
    <xf numFmtId="0" fontId="26" fillId="46" borderId="55" xfId="43" applyFont="1" applyFill="1" applyBorder="1" applyAlignment="1">
      <alignment horizontal="center" vertical="center" wrapText="1"/>
    </xf>
    <xf numFmtId="0" fontId="0" fillId="0" borderId="32" xfId="0" applyBorder="1" applyAlignment="1">
      <alignment horizontal="center" vertical="center"/>
    </xf>
    <xf numFmtId="0" fontId="0" fillId="0" borderId="32" xfId="0" applyFont="1" applyBorder="1" applyAlignment="1">
      <alignment horizontal="center" vertical="center"/>
    </xf>
    <xf numFmtId="0" fontId="39" fillId="57" borderId="47" xfId="0" applyFont="1" applyFill="1" applyBorder="1" applyAlignment="1">
      <alignment horizontal="center" vertical="center"/>
    </xf>
    <xf numFmtId="0" fontId="39" fillId="57" borderId="48" xfId="0" applyFont="1" applyFill="1" applyBorder="1" applyAlignment="1">
      <alignment horizontal="center" vertical="center"/>
    </xf>
    <xf numFmtId="0" fontId="39" fillId="57" borderId="49" xfId="0" applyFont="1" applyFill="1" applyBorder="1" applyAlignment="1">
      <alignment horizontal="center" vertical="center"/>
    </xf>
    <xf numFmtId="0" fontId="39" fillId="49" borderId="53" xfId="0" applyFont="1" applyFill="1" applyBorder="1" applyAlignment="1">
      <alignment horizontal="center" vertical="center"/>
    </xf>
    <xf numFmtId="0" fontId="39" fillId="49" borderId="54" xfId="0" applyFont="1" applyFill="1" applyBorder="1" applyAlignment="1">
      <alignment horizontal="center" vertical="center"/>
    </xf>
    <xf numFmtId="0" fontId="39" fillId="49" borderId="55" xfId="0" applyFont="1" applyFill="1" applyBorder="1" applyAlignment="1">
      <alignment horizontal="center" vertical="center"/>
    </xf>
    <xf numFmtId="0" fontId="39" fillId="50" borderId="47" xfId="0" applyFont="1" applyFill="1" applyBorder="1" applyAlignment="1">
      <alignment horizontal="center" vertical="center"/>
    </xf>
    <xf numFmtId="0" fontId="39" fillId="50" borderId="48" xfId="0" applyFont="1" applyFill="1" applyBorder="1" applyAlignment="1">
      <alignment horizontal="center" vertical="center"/>
    </xf>
    <xf numFmtId="0" fontId="39" fillId="50" borderId="49" xfId="0" applyFont="1" applyFill="1" applyBorder="1" applyAlignment="1">
      <alignment horizontal="center" vertical="center"/>
    </xf>
    <xf numFmtId="0" fontId="26" fillId="50" borderId="21" xfId="43" applyFont="1" applyFill="1" applyBorder="1" applyAlignment="1">
      <alignment horizontal="center" vertical="center" wrapText="1"/>
    </xf>
    <xf numFmtId="0" fontId="26" fillId="50" borderId="22" xfId="43" applyFont="1" applyFill="1" applyBorder="1" applyAlignment="1">
      <alignment horizontal="center" vertical="center" wrapText="1"/>
    </xf>
    <xf numFmtId="0" fontId="26" fillId="43" borderId="53" xfId="43" applyFont="1" applyFill="1" applyBorder="1" applyAlignment="1">
      <alignment horizontal="center" vertical="center" wrapText="1"/>
    </xf>
    <xf numFmtId="0" fontId="26" fillId="43" borderId="54" xfId="43" applyFont="1" applyFill="1" applyBorder="1" applyAlignment="1">
      <alignment horizontal="center" vertical="center" wrapText="1"/>
    </xf>
    <xf numFmtId="0" fontId="26" fillId="43" borderId="55" xfId="43" applyFont="1" applyFill="1" applyBorder="1" applyAlignment="1">
      <alignment horizontal="center" vertical="center" wrapText="1"/>
    </xf>
    <xf numFmtId="0" fontId="39" fillId="49" borderId="47" xfId="0" applyFont="1" applyFill="1" applyBorder="1" applyAlignment="1">
      <alignment horizontal="center" vertical="center"/>
    </xf>
    <xf numFmtId="0" fontId="39" fillId="49" borderId="48" xfId="0" applyFont="1" applyFill="1" applyBorder="1" applyAlignment="1">
      <alignment horizontal="center" vertical="center"/>
    </xf>
    <xf numFmtId="0" fontId="39" fillId="49" borderId="49" xfId="0" applyFont="1" applyFill="1" applyBorder="1" applyAlignment="1">
      <alignment horizontal="center" vertical="center"/>
    </xf>
    <xf numFmtId="0" fontId="0" fillId="0" borderId="11" xfId="0" applyBorder="1" applyAlignment="1">
      <alignment horizontal="center" vertical="center"/>
    </xf>
    <xf numFmtId="0" fontId="26" fillId="50" borderId="20" xfId="0" applyFont="1" applyFill="1" applyBorder="1" applyAlignment="1">
      <alignment horizontal="left" vertical="center" wrapText="1"/>
    </xf>
    <xf numFmtId="9" fontId="39" fillId="0" borderId="0" xfId="0" applyNumberFormat="1" applyFont="1" applyFill="1" applyBorder="1" applyAlignment="1">
      <alignment horizontal="center" vertical="center"/>
    </xf>
    <xf numFmtId="0" fontId="26" fillId="46" borderId="47" xfId="43" applyFont="1" applyFill="1" applyBorder="1" applyAlignment="1">
      <alignment horizontal="center" wrapText="1"/>
    </xf>
    <xf numFmtId="0" fontId="26" fillId="46" borderId="48" xfId="43" applyFont="1" applyFill="1" applyBorder="1" applyAlignment="1">
      <alignment horizontal="center" wrapText="1"/>
    </xf>
    <xf numFmtId="0" fontId="26" fillId="50" borderId="13" xfId="43" applyFont="1" applyFill="1" applyBorder="1" applyAlignment="1">
      <alignment horizontal="center" vertical="center" wrapText="1"/>
    </xf>
    <xf numFmtId="0" fontId="26" fillId="50" borderId="14" xfId="43" applyFont="1" applyFill="1" applyBorder="1" applyAlignment="1">
      <alignment horizontal="center" vertical="center" wrapText="1"/>
    </xf>
    <xf numFmtId="0" fontId="26" fillId="50" borderId="26" xfId="43" applyFont="1" applyFill="1" applyBorder="1" applyAlignment="1">
      <alignment horizontal="center" vertical="center" wrapText="1"/>
    </xf>
    <xf numFmtId="0" fontId="26" fillId="0" borderId="15" xfId="43" applyFont="1" applyFill="1" applyBorder="1" applyAlignment="1">
      <alignment horizontal="left" vertical="center" wrapText="1"/>
    </xf>
    <xf numFmtId="0" fontId="0" fillId="0" borderId="37" xfId="0" applyBorder="1" applyAlignment="1">
      <alignment horizontal="center" vertical="center"/>
    </xf>
    <xf numFmtId="0" fontId="0" fillId="0" borderId="56" xfId="0" applyBorder="1" applyAlignment="1">
      <alignment horizontal="center" vertical="center"/>
    </xf>
    <xf numFmtId="0" fontId="0" fillId="0" borderId="57" xfId="0" applyFont="1" applyBorder="1" applyAlignment="1">
      <alignment horizontal="center" vertical="center"/>
    </xf>
    <xf numFmtId="0" fontId="0" fillId="0" borderId="27" xfId="0" applyBorder="1" applyAlignment="1">
      <alignment horizontal="center" vertical="center"/>
    </xf>
    <xf numFmtId="0" fontId="0" fillId="0" borderId="58" xfId="0" applyFont="1" applyBorder="1" applyAlignment="1">
      <alignment horizontal="center" vertical="center"/>
    </xf>
    <xf numFmtId="0" fontId="0" fillId="0" borderId="59" xfId="0" applyBorder="1" applyAlignment="1">
      <alignment horizontal="center" vertical="center"/>
    </xf>
    <xf numFmtId="0" fontId="0" fillId="0" borderId="60" xfId="0" applyFont="1" applyBorder="1" applyAlignment="1">
      <alignment horizontal="center" vertical="center"/>
    </xf>
    <xf numFmtId="0" fontId="0" fillId="57" borderId="14" xfId="0" applyFill="1" applyBorder="1" applyAlignment="1">
      <alignment horizontal="center" vertical="center"/>
    </xf>
    <xf numFmtId="0" fontId="0" fillId="57" borderId="26" xfId="0"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9" fontId="0" fillId="0" borderId="37" xfId="0" applyNumberFormat="1" applyBorder="1" applyAlignment="1">
      <alignment horizontal="center" vertical="center"/>
    </xf>
    <xf numFmtId="9" fontId="0" fillId="0" borderId="56" xfId="0" applyNumberFormat="1" applyBorder="1" applyAlignment="1">
      <alignment horizontal="center" vertical="center"/>
    </xf>
    <xf numFmtId="9" fontId="0" fillId="0" borderId="57" xfId="0" applyNumberFormat="1" applyBorder="1" applyAlignment="1">
      <alignment horizontal="center" vertical="center"/>
    </xf>
    <xf numFmtId="9" fontId="0" fillId="0" borderId="27" xfId="0" applyNumberFormat="1" applyBorder="1" applyAlignment="1">
      <alignment horizontal="center" vertical="center"/>
    </xf>
    <xf numFmtId="9" fontId="0" fillId="0" borderId="11" xfId="0" applyNumberFormat="1" applyBorder="1" applyAlignment="1">
      <alignment horizontal="center" vertical="center"/>
    </xf>
    <xf numFmtId="9" fontId="0" fillId="0" borderId="58" xfId="0" applyNumberFormat="1" applyBorder="1" applyAlignment="1">
      <alignment horizontal="center" vertical="center"/>
    </xf>
    <xf numFmtId="9" fontId="0" fillId="0" borderId="59" xfId="0" applyNumberFormat="1" applyBorder="1" applyAlignment="1">
      <alignment horizontal="center" vertical="center"/>
    </xf>
    <xf numFmtId="9" fontId="0" fillId="0" borderId="12" xfId="0" applyNumberFormat="1" applyBorder="1" applyAlignment="1">
      <alignment horizontal="center" vertical="center"/>
    </xf>
    <xf numFmtId="9" fontId="0" fillId="0" borderId="60" xfId="0" applyNumberFormat="1" applyBorder="1" applyAlignment="1">
      <alignment horizontal="center" vertical="center"/>
    </xf>
    <xf numFmtId="9" fontId="0" fillId="57" borderId="47" xfId="0" applyNumberFormat="1" applyFill="1" applyBorder="1" applyAlignment="1">
      <alignment horizontal="center" vertical="center"/>
    </xf>
    <xf numFmtId="9" fontId="0" fillId="57" borderId="48" xfId="0" applyNumberFormat="1" applyFill="1" applyBorder="1" applyAlignment="1">
      <alignment horizontal="center" vertical="center"/>
    </xf>
    <xf numFmtId="9" fontId="0" fillId="57" borderId="49" xfId="0" applyNumberFormat="1" applyFill="1" applyBorder="1" applyAlignment="1">
      <alignment horizontal="center" vertical="center"/>
    </xf>
    <xf numFmtId="9" fontId="0" fillId="0" borderId="61" xfId="0" applyNumberFormat="1" applyBorder="1" applyAlignment="1">
      <alignment horizontal="center" vertical="center"/>
    </xf>
    <xf numFmtId="9" fontId="0" fillId="0" borderId="62" xfId="0" applyNumberFormat="1" applyBorder="1" applyAlignment="1">
      <alignment horizontal="center" vertical="center"/>
    </xf>
    <xf numFmtId="9" fontId="0" fillId="0" borderId="63" xfId="0" applyNumberFormat="1" applyBorder="1" applyAlignment="1">
      <alignment horizontal="center" vertical="center"/>
    </xf>
    <xf numFmtId="9" fontId="0" fillId="49" borderId="47" xfId="0" applyNumberFormat="1" applyFill="1" applyBorder="1" applyAlignment="1">
      <alignment horizontal="center" vertical="center"/>
    </xf>
    <xf numFmtId="9" fontId="0" fillId="49" borderId="48" xfId="0" applyNumberFormat="1" applyFill="1" applyBorder="1" applyAlignment="1">
      <alignment horizontal="center" vertical="center"/>
    </xf>
    <xf numFmtId="9" fontId="0" fillId="49" borderId="49" xfId="0" applyNumberFormat="1" applyFill="1" applyBorder="1" applyAlignment="1">
      <alignment horizontal="center" vertical="center"/>
    </xf>
    <xf numFmtId="9" fontId="0" fillId="50" borderId="47" xfId="0" applyNumberFormat="1" applyFill="1" applyBorder="1" applyAlignment="1">
      <alignment horizontal="center" vertical="center"/>
    </xf>
    <xf numFmtId="9" fontId="0" fillId="50" borderId="48" xfId="0" applyNumberFormat="1" applyFill="1" applyBorder="1" applyAlignment="1">
      <alignment horizontal="center" vertical="center"/>
    </xf>
    <xf numFmtId="9" fontId="0" fillId="50" borderId="49" xfId="0" applyNumberFormat="1" applyFill="1" applyBorder="1" applyAlignment="1">
      <alignment horizontal="center" vertical="center"/>
    </xf>
    <xf numFmtId="0" fontId="40" fillId="0" borderId="0" xfId="0" applyFont="1" applyAlignment="1">
      <alignment vertical="center"/>
    </xf>
    <xf numFmtId="0" fontId="41" fillId="0" borderId="0" xfId="0" applyFont="1" applyAlignment="1"/>
    <xf numFmtId="0" fontId="42" fillId="0" borderId="0" xfId="0" applyFont="1" applyAlignment="1">
      <alignment vertical="center"/>
    </xf>
    <xf numFmtId="0" fontId="43" fillId="64" borderId="0" xfId="0" applyFont="1" applyFill="1" applyAlignment="1">
      <alignment vertical="center"/>
    </xf>
    <xf numFmtId="0" fontId="43" fillId="64" borderId="0" xfId="0" applyFont="1" applyFill="1" applyAlignment="1"/>
    <xf numFmtId="0" fontId="43" fillId="0" borderId="0" xfId="0" applyFont="1" applyAlignment="1"/>
    <xf numFmtId="0" fontId="42" fillId="63" borderId="0" xfId="0" applyFont="1" applyFill="1" applyAlignment="1">
      <alignment vertical="center"/>
    </xf>
    <xf numFmtId="0" fontId="41" fillId="63" borderId="0" xfId="0" applyFont="1" applyFill="1" applyAlignment="1"/>
    <xf numFmtId="0" fontId="42" fillId="0" borderId="0" xfId="0" applyFont="1" applyFill="1" applyAlignment="1">
      <alignment horizontal="right" vertical="center"/>
    </xf>
    <xf numFmtId="0" fontId="41" fillId="0" borderId="0" xfId="0" applyFont="1" applyFill="1" applyAlignment="1">
      <alignment wrapText="1"/>
    </xf>
    <xf numFmtId="0" fontId="42" fillId="0" borderId="0" xfId="0" applyFont="1" applyAlignment="1">
      <alignment horizontal="right" vertical="center"/>
    </xf>
    <xf numFmtId="0" fontId="41" fillId="0" borderId="0" xfId="0" applyFont="1" applyAlignment="1">
      <alignment wrapText="1"/>
    </xf>
    <xf numFmtId="0" fontId="43" fillId="64" borderId="0" xfId="0" applyFont="1" applyFill="1" applyAlignment="1">
      <alignment horizontal="left" vertical="center"/>
    </xf>
    <xf numFmtId="0" fontId="43" fillId="64" borderId="0" xfId="0" applyFont="1" applyFill="1" applyAlignment="1">
      <alignment wrapText="1"/>
    </xf>
    <xf numFmtId="0" fontId="41" fillId="0" borderId="0" xfId="0" applyFont="1" applyAlignment="1">
      <alignment horizontal="center" vertical="center" wrapText="1"/>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xf>
    <xf numFmtId="0" fontId="41" fillId="64" borderId="0" xfId="0" applyFont="1" applyFill="1" applyAlignment="1"/>
    <xf numFmtId="0" fontId="41" fillId="0" borderId="0" xfId="0" applyFont="1" applyAlignment="1">
      <alignment horizontal="left" vertical="center" wrapText="1"/>
    </xf>
    <xf numFmtId="0" fontId="43" fillId="64" borderId="0" xfId="0" applyFont="1" applyFill="1" applyAlignment="1">
      <alignment horizontal="left" vertical="top"/>
    </xf>
    <xf numFmtId="0" fontId="43" fillId="0" borderId="0" xfId="0" applyFont="1" applyAlignment="1">
      <alignment vertical="center"/>
    </xf>
    <xf numFmtId="0" fontId="41" fillId="63" borderId="0" xfId="0" applyFont="1" applyFill="1" applyAlignment="1">
      <alignment vertical="center"/>
    </xf>
    <xf numFmtId="0" fontId="31" fillId="0" borderId="43" xfId="0" applyFont="1" applyBorder="1" applyAlignment="1">
      <alignment horizontal="center" vertical="center" wrapText="1"/>
    </xf>
    <xf numFmtId="0" fontId="30" fillId="66" borderId="67" xfId="0" applyFont="1" applyFill="1" applyBorder="1" applyAlignment="1">
      <alignment wrapText="1"/>
    </xf>
    <xf numFmtId="0" fontId="30" fillId="66" borderId="68" xfId="0" applyFont="1" applyFill="1" applyBorder="1" applyAlignment="1">
      <alignment wrapText="1"/>
    </xf>
    <xf numFmtId="0" fontId="32" fillId="67" borderId="67" xfId="0" applyFont="1" applyFill="1" applyBorder="1" applyAlignment="1">
      <alignment horizontal="left" wrapText="1" indent="2"/>
    </xf>
    <xf numFmtId="0" fontId="32" fillId="67" borderId="69" xfId="0" applyFont="1" applyFill="1" applyBorder="1" applyAlignment="1">
      <alignment wrapText="1"/>
    </xf>
    <xf numFmtId="0" fontId="23" fillId="67" borderId="67" xfId="0" applyFont="1" applyFill="1" applyBorder="1" applyAlignment="1">
      <alignment wrapText="1"/>
    </xf>
    <xf numFmtId="0" fontId="23" fillId="67" borderId="70" xfId="0" applyFont="1" applyFill="1" applyBorder="1" applyAlignment="1">
      <alignment horizontal="left" wrapText="1" indent="2"/>
    </xf>
    <xf numFmtId="0" fontId="23" fillId="67" borderId="67" xfId="0" applyFont="1" applyFill="1" applyBorder="1" applyAlignment="1">
      <alignment horizontal="left" wrapText="1" indent="2"/>
    </xf>
    <xf numFmtId="0" fontId="47" fillId="67" borderId="70" xfId="0" applyFont="1" applyFill="1" applyBorder="1" applyAlignment="1">
      <alignment horizontal="left" wrapText="1" indent="2"/>
    </xf>
    <xf numFmtId="0" fontId="47" fillId="67" borderId="67" xfId="0" applyFont="1" applyFill="1" applyBorder="1" applyAlignment="1">
      <alignment horizontal="left" wrapText="1" indent="2"/>
    </xf>
    <xf numFmtId="0" fontId="23" fillId="67" borderId="67" xfId="0" applyFont="1" applyFill="1" applyBorder="1" applyAlignment="1">
      <alignment wrapText="1"/>
    </xf>
    <xf numFmtId="0" fontId="26" fillId="68" borderId="29" xfId="0" applyFont="1" applyFill="1" applyBorder="1" applyAlignment="1">
      <alignment horizontal="center" vertical="center" wrapText="1"/>
    </xf>
    <xf numFmtId="0" fontId="26" fillId="68" borderId="11" xfId="0" applyFont="1" applyFill="1" applyBorder="1" applyAlignment="1">
      <alignment horizontal="center" vertical="center" wrapText="1"/>
    </xf>
    <xf numFmtId="164" fontId="20" fillId="0" borderId="0" xfId="46" applyNumberFormat="1" applyFont="1" applyBorder="1" applyAlignment="1">
      <alignment horizontal="left" vertical="top" wrapText="1"/>
    </xf>
    <xf numFmtId="0" fontId="26" fillId="33" borderId="0" xfId="43" applyFont="1" applyFill="1" applyBorder="1" applyAlignment="1" applyProtection="1">
      <alignment horizontal="center" vertical="center" wrapText="1"/>
      <protection locked="0"/>
    </xf>
    <xf numFmtId="0" fontId="20" fillId="40" borderId="11" xfId="0" applyFont="1" applyFill="1" applyBorder="1" applyAlignment="1" applyProtection="1">
      <alignment horizontal="left" vertical="top" wrapText="1"/>
      <protection locked="0"/>
    </xf>
    <xf numFmtId="0" fontId="20" fillId="40" borderId="12" xfId="0" applyFont="1" applyFill="1" applyBorder="1" applyAlignment="1" applyProtection="1">
      <alignment horizontal="left" vertical="top" wrapText="1"/>
      <protection locked="0"/>
    </xf>
    <xf numFmtId="0" fontId="23" fillId="40" borderId="11" xfId="0" applyFont="1" applyFill="1" applyBorder="1" applyAlignment="1" applyProtection="1">
      <alignment horizontal="left" vertical="top" wrapText="1"/>
      <protection locked="0"/>
    </xf>
    <xf numFmtId="0" fontId="32" fillId="40" borderId="11" xfId="0" applyFont="1" applyFill="1" applyBorder="1" applyAlignment="1" applyProtection="1">
      <alignment horizontal="left" vertical="top" wrapText="1"/>
      <protection locked="0"/>
    </xf>
    <xf numFmtId="0" fontId="26" fillId="33" borderId="11"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3" fillId="0" borderId="0" xfId="0" applyFont="1" applyFill="1" applyAlignment="1">
      <alignment vertical="center" wrapText="1"/>
    </xf>
    <xf numFmtId="0" fontId="23" fillId="0" borderId="0" xfId="0" applyFont="1" applyFill="1" applyAlignment="1">
      <alignment vertical="center"/>
    </xf>
    <xf numFmtId="0" fontId="25" fillId="39" borderId="0" xfId="45" applyFont="1" applyFill="1" applyAlignment="1">
      <alignment vertical="center"/>
    </xf>
    <xf numFmtId="0" fontId="21" fillId="35" borderId="0" xfId="0" applyFont="1" applyFill="1" applyAlignment="1">
      <alignment vertical="center"/>
    </xf>
    <xf numFmtId="0" fontId="23" fillId="0" borderId="0" xfId="0" applyFont="1" applyAlignment="1">
      <alignment vertical="center"/>
    </xf>
    <xf numFmtId="0" fontId="23" fillId="0" borderId="0" xfId="0" applyFont="1" applyAlignment="1">
      <alignment vertical="center" wrapText="1"/>
    </xf>
    <xf numFmtId="0" fontId="20" fillId="0" borderId="0" xfId="0" applyFont="1" applyFill="1" applyAlignment="1">
      <alignment vertical="center"/>
    </xf>
    <xf numFmtId="0" fontId="18" fillId="0" borderId="11" xfId="42" applyFill="1" applyBorder="1" applyAlignment="1" applyProtection="1">
      <alignment horizontal="left" vertical="center" wrapText="1"/>
    </xf>
    <xf numFmtId="0" fontId="18" fillId="0" borderId="0" xfId="42" applyFill="1" applyAlignment="1" applyProtection="1">
      <alignment vertical="center" wrapText="1"/>
    </xf>
    <xf numFmtId="0" fontId="28" fillId="0" borderId="11" xfId="42" applyFont="1" applyFill="1" applyBorder="1" applyAlignment="1" applyProtection="1">
      <alignment horizontal="left" vertical="center" wrapText="1"/>
    </xf>
    <xf numFmtId="0" fontId="28" fillId="0" borderId="11" xfId="42" applyFont="1" applyFill="1" applyBorder="1" applyAlignment="1" applyProtection="1">
      <alignment vertical="center" wrapText="1"/>
    </xf>
    <xf numFmtId="0" fontId="18" fillId="0" borderId="11" xfId="42" applyFill="1" applyBorder="1" applyAlignment="1" applyProtection="1">
      <alignment vertical="center" wrapText="1"/>
    </xf>
    <xf numFmtId="0" fontId="20" fillId="0" borderId="11" xfId="0" applyFont="1" applyFill="1" applyBorder="1" applyAlignment="1">
      <alignment horizontal="left" vertical="center" wrapText="1"/>
    </xf>
    <xf numFmtId="0" fontId="22" fillId="0" borderId="0" xfId="44" applyFill="1" applyBorder="1" applyAlignment="1" applyProtection="1">
      <alignment horizontal="left" vertical="center" wrapText="1"/>
    </xf>
    <xf numFmtId="0" fontId="22" fillId="0" borderId="11" xfId="44" applyFill="1" applyBorder="1" applyAlignment="1" applyProtection="1">
      <alignment horizontal="left" vertical="center" wrapText="1"/>
    </xf>
    <xf numFmtId="0" fontId="20" fillId="35" borderId="11" xfId="0" applyFont="1" applyFill="1" applyBorder="1" applyAlignment="1">
      <alignment horizontal="left" vertical="center" wrapText="1"/>
    </xf>
    <xf numFmtId="0" fontId="20" fillId="0" borderId="0" xfId="0" applyFont="1" applyBorder="1" applyAlignment="1">
      <alignment horizontal="left" vertical="center" wrapText="1"/>
    </xf>
    <xf numFmtId="0" fontId="41" fillId="0" borderId="0" xfId="0" applyFont="1" applyAlignment="1">
      <alignment vertical="center" wrapText="1"/>
    </xf>
    <xf numFmtId="0" fontId="41" fillId="0" borderId="0" xfId="0" applyFont="1" applyAlignment="1"/>
    <xf numFmtId="0" fontId="42" fillId="0" borderId="0" xfId="0" applyFont="1" applyAlignment="1">
      <alignment vertical="center" wrapText="1"/>
    </xf>
    <xf numFmtId="0" fontId="0" fillId="0" borderId="0" xfId="0" applyAlignment="1">
      <alignment horizontal="left" vertical="top" wrapText="1"/>
    </xf>
    <xf numFmtId="0" fontId="0" fillId="0" borderId="69" xfId="0" applyBorder="1" applyAlignment="1">
      <alignment horizontal="left" vertical="top" wrapText="1"/>
    </xf>
    <xf numFmtId="0" fontId="32" fillId="67" borderId="71" xfId="0" applyFont="1" applyFill="1" applyBorder="1" applyAlignment="1">
      <alignment horizontal="left" wrapText="1" indent="2"/>
    </xf>
    <xf numFmtId="0" fontId="32" fillId="67" borderId="70" xfId="0" applyFont="1" applyFill="1" applyBorder="1" applyAlignment="1">
      <alignment horizontal="left" wrapText="1" indent="2"/>
    </xf>
    <xf numFmtId="0" fontId="32" fillId="67" borderId="67" xfId="0" applyFont="1" applyFill="1" applyBorder="1" applyAlignment="1">
      <alignment horizontal="left" wrapText="1" indent="2"/>
    </xf>
    <xf numFmtId="0" fontId="32" fillId="67" borderId="71" xfId="0" applyFont="1" applyFill="1" applyBorder="1" applyAlignment="1">
      <alignment wrapText="1"/>
    </xf>
    <xf numFmtId="0" fontId="32" fillId="67" borderId="70" xfId="0" applyFont="1" applyFill="1" applyBorder="1" applyAlignment="1">
      <alignment wrapText="1"/>
    </xf>
    <xf numFmtId="0" fontId="32" fillId="67" borderId="67" xfId="0" applyFont="1" applyFill="1" applyBorder="1" applyAlignment="1">
      <alignment wrapText="1"/>
    </xf>
    <xf numFmtId="0" fontId="0" fillId="65" borderId="64" xfId="0" applyFill="1" applyBorder="1" applyAlignment="1">
      <alignment wrapText="1"/>
    </xf>
    <xf numFmtId="0" fontId="0" fillId="65" borderId="65" xfId="0" applyFill="1" applyBorder="1" applyAlignment="1">
      <alignment wrapText="1"/>
    </xf>
    <xf numFmtId="0" fontId="0" fillId="65" borderId="66" xfId="0" applyFill="1" applyBorder="1" applyAlignment="1">
      <alignment wrapText="1"/>
    </xf>
    <xf numFmtId="0" fontId="23" fillId="67" borderId="71" xfId="0" applyFont="1" applyFill="1" applyBorder="1" applyAlignment="1">
      <alignment wrapText="1"/>
    </xf>
    <xf numFmtId="0" fontId="23" fillId="67" borderId="67" xfId="0" applyFont="1" applyFill="1" applyBorder="1" applyAlignment="1">
      <alignment wrapText="1"/>
    </xf>
    <xf numFmtId="0" fontId="33" fillId="60" borderId="11" xfId="0" applyFont="1" applyFill="1" applyBorder="1" applyAlignment="1">
      <alignment horizontal="center" vertical="center" wrapText="1"/>
    </xf>
    <xf numFmtId="0" fontId="0" fillId="0" borderId="11" xfId="0" applyBorder="1" applyAlignment="1">
      <alignment horizontal="center" vertical="center"/>
    </xf>
    <xf numFmtId="0" fontId="26" fillId="37" borderId="0" xfId="43" applyFont="1" applyFill="1" applyBorder="1" applyAlignment="1">
      <alignment horizontal="center" vertical="center" wrapText="1"/>
    </xf>
    <xf numFmtId="0" fontId="0" fillId="0" borderId="31" xfId="0" applyBorder="1" applyAlignment="1">
      <alignment wrapText="1"/>
    </xf>
    <xf numFmtId="0" fontId="33" fillId="61" borderId="11" xfId="0" applyFont="1" applyFill="1" applyBorder="1" applyAlignment="1">
      <alignment horizontal="center" vertical="center" wrapText="1"/>
    </xf>
    <xf numFmtId="0" fontId="34" fillId="61" borderId="11" xfId="0" applyFont="1" applyFill="1" applyBorder="1" applyAlignment="1">
      <alignment horizontal="center" vertical="center" wrapText="1"/>
    </xf>
    <xf numFmtId="0" fontId="34" fillId="61" borderId="25" xfId="0" applyFont="1" applyFill="1" applyBorder="1" applyAlignment="1">
      <alignment horizontal="center" vertical="center" wrapText="1"/>
    </xf>
    <xf numFmtId="0" fontId="33" fillId="62" borderId="11" xfId="0" applyFont="1" applyFill="1" applyBorder="1" applyAlignment="1">
      <alignment horizontal="center" vertical="center" wrapText="1"/>
    </xf>
    <xf numFmtId="0" fontId="34" fillId="62" borderId="11" xfId="0" applyFont="1" applyFill="1" applyBorder="1" applyAlignment="1">
      <alignment horizontal="center" vertical="center" wrapText="1"/>
    </xf>
    <xf numFmtId="0" fontId="33" fillId="39" borderId="11" xfId="0" applyFont="1" applyFill="1" applyBorder="1" applyAlignment="1">
      <alignment horizontal="center" vertical="center" wrapText="1"/>
    </xf>
    <xf numFmtId="0" fontId="34" fillId="39" borderId="11" xfId="0" applyFont="1" applyFill="1" applyBorder="1" applyAlignment="1">
      <alignment horizontal="center" vertical="center" wrapText="1"/>
    </xf>
    <xf numFmtId="0" fontId="0" fillId="0" borderId="11" xfId="0" applyBorder="1" applyAlignment="1">
      <alignment wrapText="1"/>
    </xf>
    <xf numFmtId="0" fontId="33" fillId="36" borderId="11" xfId="0" applyFont="1" applyFill="1" applyBorder="1" applyAlignment="1">
      <alignment horizontal="center" vertical="center" wrapText="1"/>
    </xf>
    <xf numFmtId="0" fontId="34" fillId="36" borderId="11" xfId="0" applyFont="1" applyFill="1" applyBorder="1" applyAlignment="1">
      <alignment horizontal="center" vertical="center" wrapText="1"/>
    </xf>
    <xf numFmtId="0" fontId="33" fillId="59" borderId="25" xfId="0" applyFont="1" applyFill="1" applyBorder="1" applyAlignment="1">
      <alignment horizontal="center" vertical="center" wrapText="1"/>
    </xf>
    <xf numFmtId="0" fontId="34" fillId="59" borderId="33" xfId="0" applyFont="1" applyFill="1" applyBorder="1" applyAlignment="1">
      <alignment horizontal="center" vertical="center" wrapText="1"/>
    </xf>
    <xf numFmtId="0" fontId="34" fillId="59" borderId="29" xfId="0" applyFont="1" applyFill="1" applyBorder="1" applyAlignment="1">
      <alignment horizontal="center" vertical="center" wrapText="1"/>
    </xf>
    <xf numFmtId="0" fontId="33" fillId="52" borderId="11" xfId="0" applyFont="1" applyFill="1" applyBorder="1" applyAlignment="1">
      <alignment horizontal="center" vertical="center" wrapText="1"/>
    </xf>
    <xf numFmtId="0" fontId="34" fillId="52" borderId="11" xfId="0" applyFont="1" applyFill="1" applyBorder="1" applyAlignment="1">
      <alignment horizontal="center" vertical="center" wrapText="1"/>
    </xf>
    <xf numFmtId="0" fontId="26" fillId="49" borderId="17" xfId="43" applyFont="1" applyFill="1" applyBorder="1" applyAlignment="1">
      <alignment horizontal="left" vertical="center" wrapText="1"/>
    </xf>
    <xf numFmtId="0" fontId="0" fillId="49" borderId="18" xfId="0" applyFill="1" applyBorder="1" applyAlignment="1"/>
    <xf numFmtId="0" fontId="0" fillId="0" borderId="19" xfId="0" applyBorder="1" applyAlignment="1"/>
    <xf numFmtId="0" fontId="26" fillId="50" borderId="20" xfId="0" applyFont="1" applyFill="1" applyBorder="1" applyAlignment="1">
      <alignment horizontal="left" vertical="center" wrapText="1"/>
    </xf>
    <xf numFmtId="0" fontId="0" fillId="50" borderId="21" xfId="0" applyFill="1" applyBorder="1" applyAlignment="1">
      <alignment horizontal="left" vertical="center" wrapText="1"/>
    </xf>
    <xf numFmtId="0" fontId="0" fillId="50" borderId="21" xfId="0" applyFill="1" applyBorder="1" applyAlignment="1">
      <alignment horizontal="left" vertical="center"/>
    </xf>
    <xf numFmtId="0" fontId="0" fillId="0" borderId="22" xfId="0" applyBorder="1" applyAlignment="1">
      <alignment horizontal="left" vertical="center"/>
    </xf>
    <xf numFmtId="0" fontId="41" fillId="0" borderId="0" xfId="0" applyFont="1" applyAlignment="1">
      <alignment vertical="center" wrapText="1"/>
    </xf>
    <xf numFmtId="0" fontId="41" fillId="0" borderId="0" xfId="0" applyFont="1" applyAlignment="1">
      <alignment wrapText="1"/>
    </xf>
    <xf numFmtId="0" fontId="41" fillId="0" borderId="0" xfId="0" applyFont="1" applyFill="1" applyAlignment="1">
      <alignment horizontal="left" vertical="center"/>
    </xf>
    <xf numFmtId="0" fontId="41" fillId="0" borderId="0" xfId="0" applyFont="1" applyAlignment="1"/>
    <xf numFmtId="0" fontId="28" fillId="0" borderId="0" xfId="0" applyFont="1" applyAlignment="1">
      <alignment vertical="center"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Alignment="1">
      <alignment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Input" xfId="9" builtinId="20" customBuiltin="1"/>
    <cellStyle name="Linked Cell" xfId="12" builtinId="24" customBuiltin="1"/>
    <cellStyle name="Neutral" xfId="8" builtinId="28" customBuiltin="1"/>
    <cellStyle name="Normal" xfId="0" builtinId="0"/>
    <cellStyle name="Normal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
    <dxf>
      <fill>
        <patternFill>
          <bgColor theme="1" tint="0.499984740745262"/>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5B"/>
      <color rgb="FFFFFFCC"/>
      <color rgb="FFFFFFB3"/>
      <color rgb="FF9179AF"/>
      <color rgb="FFFFFF00"/>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childinjuryprevention.org/content/Firearm/Firearm_Logic.pdf" TargetMode="External"/><Relationship Id="rId299" Type="http://schemas.openxmlformats.org/officeDocument/2006/relationships/hyperlink" Target="http://www.nrepp.samhsa.gov/ViewIntervention.aspx?id=304" TargetMode="External"/><Relationship Id="rId21" Type="http://schemas.openxmlformats.org/officeDocument/2006/relationships/hyperlink" Target="http://www.thecommunityguide.org/mvoi/safetybelts/supportingmaterials/SETSeatBeltsLawsMandatingUse.pdf" TargetMode="External"/><Relationship Id="rId63" Type="http://schemas.openxmlformats.org/officeDocument/2006/relationships/hyperlink" Target="http://onlinelibrary.wiley.com/o/cochrane/clsysrev/articles/CD003600/frame.html" TargetMode="External"/><Relationship Id="rId159" Type="http://schemas.openxmlformats.org/officeDocument/2006/relationships/hyperlink" Target="http://www.childinjuryprevention.org/approach.aspx?id=42" TargetMode="External"/><Relationship Id="rId324" Type="http://schemas.openxmlformats.org/officeDocument/2006/relationships/hyperlink" Target="http://www.irtinc.us/Products/MediaDetective/Findings.aspx" TargetMode="External"/><Relationship Id="rId366" Type="http://schemas.openxmlformats.org/officeDocument/2006/relationships/hyperlink" Target="http://www.allstarsprevention.com/new/research.html" TargetMode="External"/><Relationship Id="rId170" Type="http://schemas.openxmlformats.org/officeDocument/2006/relationships/hyperlink" Target="http://www.childinjuryprevention.org/content/MVOccupant/MV_Logic.pdf" TargetMode="External"/><Relationship Id="rId226" Type="http://schemas.openxmlformats.org/officeDocument/2006/relationships/hyperlink" Target="http://www.nrepp.samhsa.gov/ViewIntervention.aspx?id=227" TargetMode="External"/><Relationship Id="rId433" Type="http://schemas.openxmlformats.org/officeDocument/2006/relationships/hyperlink" Target="http://nrepp.samhsa.gov/ViewIntervention.aspx?id=45" TargetMode="External"/><Relationship Id="rId268" Type="http://schemas.openxmlformats.org/officeDocument/2006/relationships/hyperlink" Target="http://www.triplep.net/glo-en/home" TargetMode="External"/><Relationship Id="rId475" Type="http://schemas.openxmlformats.org/officeDocument/2006/relationships/hyperlink" Target="http://www.blueprintsprograms.com/factSheet.php?pid=17ba0791499db908433b80f37c5fbc89b870084b" TargetMode="External"/><Relationship Id="rId32" Type="http://schemas.openxmlformats.org/officeDocument/2006/relationships/hyperlink" Target="http://www.thecommunityguide.org/mvoi/mvoi-AJPM-recs.pdf" TargetMode="External"/><Relationship Id="rId74" Type="http://schemas.openxmlformats.org/officeDocument/2006/relationships/hyperlink" Target="http://www.cdc.gov/mmwr/preview/mmwrhtml/00036941.htm" TargetMode="External"/><Relationship Id="rId128" Type="http://schemas.openxmlformats.org/officeDocument/2006/relationships/hyperlink" Target="http://www.childinjuryprevention.org/approach.aspx?id=87" TargetMode="External"/><Relationship Id="rId335" Type="http://schemas.openxmlformats.org/officeDocument/2006/relationships/hyperlink" Target="http://www.pcit.org/literature/" TargetMode="External"/><Relationship Id="rId377" Type="http://schemas.openxmlformats.org/officeDocument/2006/relationships/hyperlink" Target="http://stopteenpregnancy.childrensaidsociety.org/impact" TargetMode="External"/><Relationship Id="rId500" Type="http://schemas.openxmlformats.org/officeDocument/2006/relationships/printerSettings" Target="../printerSettings/printerSettings2.bin"/><Relationship Id="rId5" Type="http://schemas.openxmlformats.org/officeDocument/2006/relationships/hyperlink" Target="http://www.thecommunityguide.org/hiv/supportingmaterials/SETyouthdev.pdf" TargetMode="External"/><Relationship Id="rId181" Type="http://schemas.openxmlformats.org/officeDocument/2006/relationships/hyperlink" Target="http://www.childinjuryprevention.org/approach.aspx?id=132" TargetMode="External"/><Relationship Id="rId237" Type="http://schemas.openxmlformats.org/officeDocument/2006/relationships/hyperlink" Target="http://www.channing-bete.com/prevention-programs/guiding-good-choices/guiding-good-choices.html" TargetMode="External"/><Relationship Id="rId402" Type="http://schemas.openxmlformats.org/officeDocument/2006/relationships/hyperlink" Target="https://www.crimesolutions.gov/ProgramDetails.aspx?ID=249" TargetMode="External"/><Relationship Id="rId279" Type="http://schemas.openxmlformats.org/officeDocument/2006/relationships/hyperlink" Target="http://www.healthandwelfare.idaho.gov/Portals/0/Families/Suicide%20Prevention/Suicide%20Prevention%20Programs/AmericanIndianLifeSkillsDevelopment.pdf" TargetMode="External"/><Relationship Id="rId444" Type="http://schemas.openxmlformats.org/officeDocument/2006/relationships/hyperlink" Target="http://nrepp.samhsa.gov/ViewIntervention.aspx?id=102" TargetMode="External"/><Relationship Id="rId486" Type="http://schemas.openxmlformats.org/officeDocument/2006/relationships/hyperlink" Target="http://www.steppublishers.com/sites/default/files/Monograph.pdf" TargetMode="External"/><Relationship Id="rId43" Type="http://schemas.openxmlformats.org/officeDocument/2006/relationships/hyperlink" Target="http://www.thecommunityguide.org/mvoi/AID/school-based.html" TargetMode="External"/><Relationship Id="rId139" Type="http://schemas.openxmlformats.org/officeDocument/2006/relationships/hyperlink" Target="http://www.childinjuryprevention.org/approach.aspx?id=26" TargetMode="External"/><Relationship Id="rId290" Type="http://schemas.openxmlformats.org/officeDocument/2006/relationships/hyperlink" Target="http://www.reconnectingyouth.com/research/cast-evaluation-studies/" TargetMode="External"/><Relationship Id="rId304" Type="http://schemas.openxmlformats.org/officeDocument/2006/relationships/hyperlink" Target="http://www.familiesandschools.org/research/studies.php" TargetMode="External"/><Relationship Id="rId346" Type="http://schemas.openxmlformats.org/officeDocument/2006/relationships/hyperlink" Target="http://nrepp.samhsa.gov/ViewIntervention.aspx?id=135" TargetMode="External"/><Relationship Id="rId388" Type="http://schemas.openxmlformats.org/officeDocument/2006/relationships/hyperlink" Target="http://www.pire.org/communitytrials/index.htm" TargetMode="External"/><Relationship Id="rId85" Type="http://schemas.openxmlformats.org/officeDocument/2006/relationships/hyperlink" Target="http://www.childinjuryprevention.org/approach.aspx?id=11" TargetMode="External"/><Relationship Id="rId150" Type="http://schemas.openxmlformats.org/officeDocument/2006/relationships/hyperlink" Target="http://www.childinjuryprevention.org/content/MVOccupant/MV_Logic.pdf" TargetMode="External"/><Relationship Id="rId192" Type="http://schemas.openxmlformats.org/officeDocument/2006/relationships/hyperlink" Target="http://www.childinjuryprevention.org/content/MVOccupant/MV_Logic.pdf" TargetMode="External"/><Relationship Id="rId206" Type="http://schemas.openxmlformats.org/officeDocument/2006/relationships/hyperlink" Target="http://www.childinjuryprevention.org/content/MVOccupant/MV_Logic.pdf" TargetMode="External"/><Relationship Id="rId413" Type="http://schemas.openxmlformats.org/officeDocument/2006/relationships/hyperlink" Target="https://www.crimesolutions.gov/ProgramDetails.aspx?ID=270" TargetMode="External"/><Relationship Id="rId248" Type="http://schemas.openxmlformats.org/officeDocument/2006/relationships/hyperlink" Target="http://www.nrepp.samhsa.gov/ViewIntervention.aspx?id=78" TargetMode="External"/><Relationship Id="rId455" Type="http://schemas.openxmlformats.org/officeDocument/2006/relationships/hyperlink" Target="http://www.sayitstraight.org/joomla/index.php?option=com_content&amp;task=view&amp;id=34&amp;Itemid=58" TargetMode="External"/><Relationship Id="rId497" Type="http://schemas.openxmlformats.org/officeDocument/2006/relationships/hyperlink" Target="http://www.workbookpublishing.com/" TargetMode="External"/><Relationship Id="rId12" Type="http://schemas.openxmlformats.org/officeDocument/2006/relationships/hyperlink" Target="http://www.thecommunityguide.org/mvoi/childsafetyseats/mandatinguse.html" TargetMode="External"/><Relationship Id="rId108" Type="http://schemas.openxmlformats.org/officeDocument/2006/relationships/hyperlink" Target="https://eweb.naccho.org/eweb/dynamicpage.aspx?webcode=mpview&amp;customerkey=77589A27-28E8-4A74-8986-839E9C912682&amp;am1_key=B6517437-5C81-4650-80C4-19B9479DAF5A&amp;am2_key=6BDEDD3C-8B45-4692-A585-3C8D5AB7E9B9&amp;pt=5" TargetMode="External"/><Relationship Id="rId315" Type="http://schemas.openxmlformats.org/officeDocument/2006/relationships/hyperlink" Target="http://www.fftinc.com/index.html" TargetMode="External"/><Relationship Id="rId357" Type="http://schemas.openxmlformats.org/officeDocument/2006/relationships/hyperlink" Target="http://www.chestnut.org/Portals/14/PDF_Documents/Lighthouse/CYT/Products/ACRA_CYT_v4.pdf" TargetMode="External"/><Relationship Id="rId54" Type="http://schemas.openxmlformats.org/officeDocument/2006/relationships/hyperlink" Target="http://onlinelibrary.wiley.com/doi/10.1002/14651858.CD004335.pub2/abstract" TargetMode="External"/><Relationship Id="rId96" Type="http://schemas.openxmlformats.org/officeDocument/2006/relationships/hyperlink" Target="http://www.childinjuryprevention.org/approach.aspx?id=13" TargetMode="External"/><Relationship Id="rId161" Type="http://schemas.openxmlformats.org/officeDocument/2006/relationships/hyperlink" Target="http://www.childinjuryprevention.org/content/MVOccupant/MV_Logic.pdf" TargetMode="External"/><Relationship Id="rId217" Type="http://schemas.openxmlformats.org/officeDocument/2006/relationships/hyperlink" Target="http://www.mtfc.com/journal_articles.html" TargetMode="External"/><Relationship Id="rId399" Type="http://schemas.openxmlformats.org/officeDocument/2006/relationships/hyperlink" Target="http://www.firststeptosuccess.org/" TargetMode="External"/><Relationship Id="rId259" Type="http://schemas.openxmlformats.org/officeDocument/2006/relationships/hyperlink" Target="http://www.nrepp.samhsa.gov/ViewIntervention.aspx?id=141" TargetMode="External"/><Relationship Id="rId424" Type="http://schemas.openxmlformats.org/officeDocument/2006/relationships/hyperlink" Target="https://www.crimesolutions.gov/ProgramDetails.aspx?ID=271" TargetMode="External"/><Relationship Id="rId466" Type="http://schemas.openxmlformats.org/officeDocument/2006/relationships/hyperlink" Target="http://www.nimcoinc.com/Alcohol-Prevention/Curriculum/STARS-for-Families-Curriculum-p3270.html" TargetMode="External"/><Relationship Id="rId23" Type="http://schemas.openxmlformats.org/officeDocument/2006/relationships/hyperlink" Target="http://www.thecommunityguide.org/mvoi/safetybelts/enforcementlaws.html" TargetMode="External"/><Relationship Id="rId119" Type="http://schemas.openxmlformats.org/officeDocument/2006/relationships/hyperlink" Target="http://www.childinjuryprevention.org/content/Firearm/Firearm_Logic.pdf" TargetMode="External"/><Relationship Id="rId270" Type="http://schemas.openxmlformats.org/officeDocument/2006/relationships/hyperlink" Target="http://wymancenter.org/wordpress/wp-content/uploads/2011/08/TOP-Research-Brief-Handout-March-20121.pdf" TargetMode="External"/><Relationship Id="rId326" Type="http://schemas.openxmlformats.org/officeDocument/2006/relationships/hyperlink" Target="http://www.irtinc.us/products/mediaready/index.html" TargetMode="External"/><Relationship Id="rId65" Type="http://schemas.openxmlformats.org/officeDocument/2006/relationships/hyperlink" Target="http://onlinelibrary.wiley.com/doi/10.1002/14651858.CD005014.pub3/full" TargetMode="External"/><Relationship Id="rId130" Type="http://schemas.openxmlformats.org/officeDocument/2006/relationships/hyperlink" Target="http://www.childinjuryprevention.org/approach.aspx?id=90" TargetMode="External"/><Relationship Id="rId368" Type="http://schemas.openxmlformats.org/officeDocument/2006/relationships/hyperlink" Target="http://nrepp.samhsa.gov/ViewIntervention.aspx?id=252" TargetMode="External"/><Relationship Id="rId172" Type="http://schemas.openxmlformats.org/officeDocument/2006/relationships/hyperlink" Target="http://www.childinjuryprevention.org/content/MVOccupant/MV_Logic.pdf" TargetMode="External"/><Relationship Id="rId228" Type="http://schemas.openxmlformats.org/officeDocument/2006/relationships/hyperlink" Target="http://www.nrepp.samhsa.gov/ViewIntervention.aspx?id=124" TargetMode="External"/><Relationship Id="rId435" Type="http://schemas.openxmlformats.org/officeDocument/2006/relationships/hyperlink" Target="http://www.gopll.com/?page=Research" TargetMode="External"/><Relationship Id="rId477" Type="http://schemas.openxmlformats.org/officeDocument/2006/relationships/hyperlink" Target="http://www.clemson.edu/olweus/researchsummary.pdf" TargetMode="External"/><Relationship Id="rId281" Type="http://schemas.openxmlformats.org/officeDocument/2006/relationships/hyperlink" Target="http://www.nrepp.samhsa.gov/ViewIntervention.aspx?id=339" TargetMode="External"/><Relationship Id="rId337" Type="http://schemas.openxmlformats.org/officeDocument/2006/relationships/hyperlink" Target="http://www.cfchildren.org/second-step.aspx" TargetMode="External"/><Relationship Id="rId34" Type="http://schemas.openxmlformats.org/officeDocument/2006/relationships/hyperlink" Target="http://www.thecommunityguide.org/mvoi/mvoi-AJPM-evrev-alchl-imprd-drvng.pdf" TargetMode="External"/><Relationship Id="rId76" Type="http://schemas.openxmlformats.org/officeDocument/2006/relationships/hyperlink" Target="http://www.ihs.gov/injuryprevention/documents/david%20wallace%20effective%20stategies.pdf" TargetMode="External"/><Relationship Id="rId141" Type="http://schemas.openxmlformats.org/officeDocument/2006/relationships/hyperlink" Target="http://www.childinjuryprevention.org/approach.aspx?id=28" TargetMode="External"/><Relationship Id="rId379" Type="http://schemas.openxmlformats.org/officeDocument/2006/relationships/hyperlink" Target="http://cureviolence.org/" TargetMode="External"/><Relationship Id="rId7" Type="http://schemas.openxmlformats.org/officeDocument/2006/relationships/hyperlink" Target="http://www.thecommunityguide.org/violence/transferpolicy.html" TargetMode="External"/><Relationship Id="rId183" Type="http://schemas.openxmlformats.org/officeDocument/2006/relationships/hyperlink" Target="http://www.childinjuryprevention.org/content/MVOccupant/MV_Logic.pdf" TargetMode="External"/><Relationship Id="rId239" Type="http://schemas.openxmlformats.org/officeDocument/2006/relationships/hyperlink" Target="http://www.highscope.org/" TargetMode="External"/><Relationship Id="rId390" Type="http://schemas.openxmlformats.org/officeDocument/2006/relationships/hyperlink" Target="https://www.crimesolutions.gov/ProgramDetails.aspx?ID=295" TargetMode="External"/><Relationship Id="rId404" Type="http://schemas.openxmlformats.org/officeDocument/2006/relationships/hyperlink" Target="http://www.umsl.edu/ccj/About%20The%20Department/great_current.html" TargetMode="External"/><Relationship Id="rId446" Type="http://schemas.openxmlformats.org/officeDocument/2006/relationships/hyperlink" Target="http://www.sdrg.org/rhcsummary.asp" TargetMode="External"/><Relationship Id="rId250" Type="http://schemas.openxmlformats.org/officeDocument/2006/relationships/hyperlink" Target="https://www.positiveaction.net/research-articles" TargetMode="External"/><Relationship Id="rId292" Type="http://schemas.openxmlformats.org/officeDocument/2006/relationships/hyperlink" Target="http://www.mdrc.org/project/career-academies-exploring-college-and-career-options-ecco" TargetMode="External"/><Relationship Id="rId306" Type="http://schemas.openxmlformats.org/officeDocument/2006/relationships/hyperlink" Target="http://familymatters.sph.unc.edu/index.htm" TargetMode="External"/><Relationship Id="rId488" Type="http://schemas.openxmlformats.org/officeDocument/2006/relationships/hyperlink" Target="http://www.prochange.com/" TargetMode="External"/><Relationship Id="rId24" Type="http://schemas.openxmlformats.org/officeDocument/2006/relationships/hyperlink" Target="http://www.thecommunityguide.org/mvoi/mvoi-AJPM-evrev-seat-belts.pdf" TargetMode="External"/><Relationship Id="rId45" Type="http://schemas.openxmlformats.org/officeDocument/2006/relationships/hyperlink" Target="http://www.thecommunityguide.org/mvoi/mvoi-AJPM-evrev-school-based.pdf" TargetMode="External"/><Relationship Id="rId66" Type="http://schemas.openxmlformats.org/officeDocument/2006/relationships/hyperlink" Target="http://onlinelibrary.wiley.com/doi/10.1002/14651858.CD006020.pub3/full" TargetMode="External"/><Relationship Id="rId87" Type="http://schemas.openxmlformats.org/officeDocument/2006/relationships/hyperlink" Target="http://www.childinjuryprevention.org/content/Drowning/Drowning_LogicModel.pdf" TargetMode="External"/><Relationship Id="rId110" Type="http://schemas.openxmlformats.org/officeDocument/2006/relationships/hyperlink" Target="https://eweb.naccho.org/eweb/dynamicpage.aspx?webcode=mpview&amp;customerkey=EFFF0AD8-9714-47E5-BBC0-865C7BF8CD9F&amp;am1_key=C9FD1B3C-36C6-405C-AA49-6ECEBD62D685&amp;am2_key=98334452-3123-4A70-B8AB-F5CADE51F626&amp;pt=5" TargetMode="External"/><Relationship Id="rId131" Type="http://schemas.openxmlformats.org/officeDocument/2006/relationships/hyperlink" Target="http://www.childinjuryprevention.org/approach.aspx?id=92" TargetMode="External"/><Relationship Id="rId327" Type="http://schemas.openxmlformats.org/officeDocument/2006/relationships/hyperlink" Target="http://www.nrepp.samhsa.gov/ViewIntervention.aspx?id=38" TargetMode="External"/><Relationship Id="rId348" Type="http://schemas.openxmlformats.org/officeDocument/2006/relationships/hyperlink" Target="http://tfcbt.musc.edu/resources.php?p=5" TargetMode="External"/><Relationship Id="rId369" Type="http://schemas.openxmlformats.org/officeDocument/2006/relationships/hyperlink" Target="http://www.amikids.org/" TargetMode="External"/><Relationship Id="rId152" Type="http://schemas.openxmlformats.org/officeDocument/2006/relationships/hyperlink" Target="http://www.childinjuryprevention.org/content/MVOccupant/MV_Logic.pdf" TargetMode="External"/><Relationship Id="rId173" Type="http://schemas.openxmlformats.org/officeDocument/2006/relationships/hyperlink" Target="http://www.childinjuryprevention.org/approach.aspx?id=126" TargetMode="External"/><Relationship Id="rId194" Type="http://schemas.openxmlformats.org/officeDocument/2006/relationships/hyperlink" Target="http://www.childinjuryprevention.org/content/MVOccupant/MV_Logic.pdf" TargetMode="External"/><Relationship Id="rId208" Type="http://schemas.openxmlformats.org/officeDocument/2006/relationships/hyperlink" Target="http://www.childinjuryprevention.org/content/MVOccupant/MV_Logic.pdf" TargetMode="External"/><Relationship Id="rId229" Type="http://schemas.openxmlformats.org/officeDocument/2006/relationships/hyperlink" Target="http://depts.washington.edu/abrc/basics.htm" TargetMode="External"/><Relationship Id="rId380" Type="http://schemas.openxmlformats.org/officeDocument/2006/relationships/hyperlink" Target="http://cureviolence.org/effectiveness/doj-evaluation/" TargetMode="External"/><Relationship Id="rId415" Type="http://schemas.openxmlformats.org/officeDocument/2006/relationships/hyperlink" Target="https://www.crimesolutions.gov/ProgramDetails.aspx?ID=238" TargetMode="External"/><Relationship Id="rId436" Type="http://schemas.openxmlformats.org/officeDocument/2006/relationships/hyperlink" Target="http://nrepp.samhsa.gov/ViewIntervention.aspx?id=70" TargetMode="External"/><Relationship Id="rId457" Type="http://schemas.openxmlformats.org/officeDocument/2006/relationships/hyperlink" Target="http://www.stopnowandplan.com/" TargetMode="External"/><Relationship Id="rId240" Type="http://schemas.openxmlformats.org/officeDocument/2006/relationships/hyperlink" Target="http://www.highscope.org/Content.asp?ContentId=223" TargetMode="External"/><Relationship Id="rId261" Type="http://schemas.openxmlformats.org/officeDocument/2006/relationships/hyperlink" Target="http://www.nrepp.samhsa.gov/ViewIntervention.aspx?id=63" TargetMode="External"/><Relationship Id="rId478" Type="http://schemas.openxmlformats.org/officeDocument/2006/relationships/hyperlink" Target="http://nrepp.samhsa.gov/ViewIntervention.aspx?id=35" TargetMode="External"/><Relationship Id="rId499" Type="http://schemas.openxmlformats.org/officeDocument/2006/relationships/hyperlink" Target="http://www.blueprintsprograms.com/factSheet.php?pid=22d200f8670dbdb3e253a90eee5098477c95c23d" TargetMode="External"/><Relationship Id="rId14" Type="http://schemas.openxmlformats.org/officeDocument/2006/relationships/hyperlink" Target="http://www.thecommunityguide.org/mvoi/childsafetyseats/community.html" TargetMode="External"/><Relationship Id="rId35" Type="http://schemas.openxmlformats.org/officeDocument/2006/relationships/hyperlink" Target="http://www.thecommunityguide.org/mvoi/AID/massmedia.html" TargetMode="External"/><Relationship Id="rId56" Type="http://schemas.openxmlformats.org/officeDocument/2006/relationships/hyperlink" Target="http://onlinelibrary.wiley.com/doi/10.1002/14651858.CD002246/abstract" TargetMode="External"/><Relationship Id="rId77" Type="http://schemas.openxmlformats.org/officeDocument/2006/relationships/hyperlink" Target="http://www.ntsb.gov/news/events/2013/eliminate_impaired_driving/presentations/abstract_reaching_zero.pdf" TargetMode="External"/><Relationship Id="rId100" Type="http://schemas.openxmlformats.org/officeDocument/2006/relationships/hyperlink" Target="http://www.childinjuryprevention.org/approach.aspx?id=124" TargetMode="External"/><Relationship Id="rId282" Type="http://schemas.openxmlformats.org/officeDocument/2006/relationships/hyperlink" Target="http://www.ohsu.edu/xd/education/schools/school-of-medicine/departments/clinical-departments/medicine/divisions/hpsm/research/upload/Coach-Manual-ATLAS.pdf" TargetMode="External"/><Relationship Id="rId317" Type="http://schemas.openxmlformats.org/officeDocument/2006/relationships/hyperlink" Target="http://www.institutefamily.org/aboutus_program.asp" TargetMode="External"/><Relationship Id="rId338" Type="http://schemas.openxmlformats.org/officeDocument/2006/relationships/hyperlink" Target="http://www.cfchildren.org/second-step/research.aspx" TargetMode="External"/><Relationship Id="rId359" Type="http://schemas.openxmlformats.org/officeDocument/2006/relationships/hyperlink" Target="http://www.chestnut.org/LI/ACRAACC" TargetMode="External"/><Relationship Id="rId8" Type="http://schemas.openxmlformats.org/officeDocument/2006/relationships/hyperlink" Target="http://www.cdc.gov/mmwr/PDF/rr/rr5607.pdf" TargetMode="External"/><Relationship Id="rId98" Type="http://schemas.openxmlformats.org/officeDocument/2006/relationships/hyperlink" Target="http://www.childinjuryprevention.org/approach.aspx?id=19" TargetMode="External"/><Relationship Id="rId121" Type="http://schemas.openxmlformats.org/officeDocument/2006/relationships/hyperlink" Target="http://www.childinjuryprevention.org/content/Firearm/Firearm_Logic.pdf" TargetMode="External"/><Relationship Id="rId142" Type="http://schemas.openxmlformats.org/officeDocument/2006/relationships/hyperlink" Target="http://www.childinjuryprevention.org/approach.aspx?id=34" TargetMode="External"/><Relationship Id="rId163" Type="http://schemas.openxmlformats.org/officeDocument/2006/relationships/hyperlink" Target="http://www.childinjuryprevention.org/approach.aspx?id=53" TargetMode="External"/><Relationship Id="rId184" Type="http://schemas.openxmlformats.org/officeDocument/2006/relationships/hyperlink" Target="http://www.childinjuryprevention.org/approach.aspx?id=134" TargetMode="External"/><Relationship Id="rId219" Type="http://schemas.openxmlformats.org/officeDocument/2006/relationships/hyperlink" Target="http://www.nrepp.samhsa.gov/ViewIntervention.aspx?id=88" TargetMode="External"/><Relationship Id="rId370" Type="http://schemas.openxmlformats.org/officeDocument/2006/relationships/hyperlink" Target="http://childtrauma.ucsf.edu/index.aspx" TargetMode="External"/><Relationship Id="rId391" Type="http://schemas.openxmlformats.org/officeDocument/2006/relationships/hyperlink" Target="http://www.clark.wa.gov/juvenile/programs/connections.html" TargetMode="External"/><Relationship Id="rId405" Type="http://schemas.openxmlformats.org/officeDocument/2006/relationships/hyperlink" Target="http://www.great-online.org/Organization/Default.Aspx" TargetMode="External"/><Relationship Id="rId426" Type="http://schemas.openxmlformats.org/officeDocument/2006/relationships/hyperlink" Target="http://nrepp.samhsa.gov/ViewIntervention.aspx?id=17" TargetMode="External"/><Relationship Id="rId447" Type="http://schemas.openxmlformats.org/officeDocument/2006/relationships/hyperlink" Target="https://www.crimesolutions.gov/ProgramDetails.aspx?ID=202" TargetMode="External"/><Relationship Id="rId230" Type="http://schemas.openxmlformats.org/officeDocument/2006/relationships/hyperlink" Target="http://www.nrepp.samhsa.gov/ViewIntervention.aspx?id=153" TargetMode="External"/><Relationship Id="rId251" Type="http://schemas.openxmlformats.org/officeDocument/2006/relationships/hyperlink" Target="http://www.nrepp.samhsa.gov/ViewIntervention.aspx?id=25" TargetMode="External"/><Relationship Id="rId468" Type="http://schemas.openxmlformats.org/officeDocument/2006/relationships/hyperlink" Target="http://www.co-operation.org/" TargetMode="External"/><Relationship Id="rId489" Type="http://schemas.openxmlformats.org/officeDocument/2006/relationships/hyperlink" Target="http://nrepp.samhsa.gov/ViewIntervention.aspx?id=171" TargetMode="External"/><Relationship Id="rId25" Type="http://schemas.openxmlformats.org/officeDocument/2006/relationships/hyperlink" Target="http://www.thecommunityguide.org/mvoi/safetybelts/enforcementprograms.html" TargetMode="External"/><Relationship Id="rId46" Type="http://schemas.openxmlformats.org/officeDocument/2006/relationships/hyperlink" Target="http://www.thecommunityguide.org/mvoi/mvoi-AJPM-evrev-school-based.pdf" TargetMode="External"/><Relationship Id="rId67" Type="http://schemas.openxmlformats.org/officeDocument/2006/relationships/hyperlink" Target="http://onlinelibrary.wiley.com/doi/10.1002/14651858.CD001047/full" TargetMode="External"/><Relationship Id="rId272" Type="http://schemas.openxmlformats.org/officeDocument/2006/relationships/hyperlink" Target="http://www.nrepp.samhsa.gov/ViewIntervention.aspx?id=168" TargetMode="External"/><Relationship Id="rId293" Type="http://schemas.openxmlformats.org/officeDocument/2006/relationships/hyperlink" Target="http://www.nrepp.samhsa.gov/ViewIntervention.aspx?id=152" TargetMode="External"/><Relationship Id="rId307" Type="http://schemas.openxmlformats.org/officeDocument/2006/relationships/hyperlink" Target="http://familymatters.sph.unc.edu/Revised_HE_Guidebook.pdf" TargetMode="External"/><Relationship Id="rId328" Type="http://schemas.openxmlformats.org/officeDocument/2006/relationships/hyperlink" Target="http://www.dhs.wisconsin.gov/mh_mendota/Programs/MJTC/MJTC.HTM" TargetMode="External"/><Relationship Id="rId349" Type="http://schemas.openxmlformats.org/officeDocument/2006/relationships/hyperlink" Target="https://www.crimesolutions.gov/ProgramDetails.aspx?ID=129" TargetMode="External"/><Relationship Id="rId88" Type="http://schemas.openxmlformats.org/officeDocument/2006/relationships/hyperlink" Target="http://www.childinjuryprevention.org/approach.aspx?id=125" TargetMode="External"/><Relationship Id="rId111" Type="http://schemas.openxmlformats.org/officeDocument/2006/relationships/hyperlink" Target="https://eweb.naccho.org/eweb/dynamicpage.aspx?webcode=mpview&amp;customerkey=2F2103F4-5007-4BC4-8B39-2FE124879BAB&amp;am1_key=C9FD1B3C-36C6-405C-AA49-6ECEBD62D685&amp;am2_key=6F07C2B6-5FE7-49F9-81ED-C74306D5230B&amp;pt=5" TargetMode="External"/><Relationship Id="rId132" Type="http://schemas.openxmlformats.org/officeDocument/2006/relationships/hyperlink" Target="http://www.childinjuryprevention.org/approach.aspx?id=93" TargetMode="External"/><Relationship Id="rId153" Type="http://schemas.openxmlformats.org/officeDocument/2006/relationships/hyperlink" Target="http://www.childinjuryprevention.org/approach.aspx?id=52" TargetMode="External"/><Relationship Id="rId174" Type="http://schemas.openxmlformats.org/officeDocument/2006/relationships/hyperlink" Target="http://www.childinjuryprevention.org/content/MVOccupant/MV_Logic.pdf" TargetMode="External"/><Relationship Id="rId195" Type="http://schemas.openxmlformats.org/officeDocument/2006/relationships/hyperlink" Target="http://www.childinjuryprevention.org/approach.aspx?id=142" TargetMode="External"/><Relationship Id="rId209" Type="http://schemas.openxmlformats.org/officeDocument/2006/relationships/hyperlink" Target="http://www.childinjuryprevention.org/approach.aspx?id=153" TargetMode="External"/><Relationship Id="rId360" Type="http://schemas.openxmlformats.org/officeDocument/2006/relationships/hyperlink" Target="http://nrepp.samhsa.gov/ViewIntervention.aspx?id=11" TargetMode="External"/><Relationship Id="rId381" Type="http://schemas.openxmlformats.org/officeDocument/2006/relationships/hyperlink" Target="https://www.crimesolutions.gov/ProgramDetails.aspx?ID=292" TargetMode="External"/><Relationship Id="rId416" Type="http://schemas.openxmlformats.org/officeDocument/2006/relationships/hyperlink" Target="https://www.crimesolutions.gov/ProgramDetails.aspx?ID=100" TargetMode="External"/><Relationship Id="rId220" Type="http://schemas.openxmlformats.org/officeDocument/2006/relationships/hyperlink" Target="http://www.nursefamilypartnership.org/Proven-Results/Published-research" TargetMode="External"/><Relationship Id="rId241" Type="http://schemas.openxmlformats.org/officeDocument/2006/relationships/hyperlink" Target="http://www.nrepp.samhsa.gov/ViewIntervention.aspx?id=311" TargetMode="External"/><Relationship Id="rId437" Type="http://schemas.openxmlformats.org/officeDocument/2006/relationships/hyperlink" Target="http://www.projectachieve.info/" TargetMode="External"/><Relationship Id="rId458" Type="http://schemas.openxmlformats.org/officeDocument/2006/relationships/hyperlink" Target="http://www.stopnowandplan.com/publications.php" TargetMode="External"/><Relationship Id="rId479" Type="http://schemas.openxmlformats.org/officeDocument/2006/relationships/hyperlink" Target="http://www.familyworksinc.com/" TargetMode="External"/><Relationship Id="rId15" Type="http://schemas.openxmlformats.org/officeDocument/2006/relationships/hyperlink" Target="http://www.thecommunityguide.org/mvoi/mvoi-AJPM-evrev-child-safety-seat.pdf" TargetMode="External"/><Relationship Id="rId36" Type="http://schemas.openxmlformats.org/officeDocument/2006/relationships/hyperlink" Target="http://www.thecommunityguide.org/mvoi/massmedia_AJPM.pdf" TargetMode="External"/><Relationship Id="rId57" Type="http://schemas.openxmlformats.org/officeDocument/2006/relationships/hyperlink" Target="http://onlinelibrary.wiley.com/doi/10.1002/14651858.CD002246/full" TargetMode="External"/><Relationship Id="rId262" Type="http://schemas.openxmlformats.org/officeDocument/2006/relationships/hyperlink" Target="http://www.extension.iastate.edu/sfp" TargetMode="External"/><Relationship Id="rId283" Type="http://schemas.openxmlformats.org/officeDocument/2006/relationships/hyperlink" Target="http://www.ohsu.edu/xd/education/schools/school-of-medicine/departments/clinical-departments/medicine/divisions/hpsm/research/athena-research-findings.cfm" TargetMode="External"/><Relationship Id="rId318" Type="http://schemas.openxmlformats.org/officeDocument/2006/relationships/hyperlink" Target="http://www.institutefamily.org/default.asp" TargetMode="External"/><Relationship Id="rId339" Type="http://schemas.openxmlformats.org/officeDocument/2006/relationships/hyperlink" Target="http://nrepp.samhsa.gov/ViewIntervention.aspx?id=336" TargetMode="External"/><Relationship Id="rId490" Type="http://schemas.openxmlformats.org/officeDocument/2006/relationships/hyperlink" Target="http://nurturingparenting.com/" TargetMode="External"/><Relationship Id="rId78" Type="http://schemas.openxmlformats.org/officeDocument/2006/relationships/hyperlink" Target="http://www.ihs.gov/injuryprevention/documents/david%20wallace%20effective%20stategies.pdf" TargetMode="External"/><Relationship Id="rId99" Type="http://schemas.openxmlformats.org/officeDocument/2006/relationships/hyperlink" Target="http://www.childinjuryprevention.org/approach.aspx?id=20" TargetMode="External"/><Relationship Id="rId101" Type="http://schemas.openxmlformats.org/officeDocument/2006/relationships/hyperlink" Target="http://www.childinjuryprevention.org/approach.aspx?id=164" TargetMode="External"/><Relationship Id="rId122" Type="http://schemas.openxmlformats.org/officeDocument/2006/relationships/hyperlink" Target="http://www.childinjuryprevention.org/content/Firearm/Firearm_Logic.pdf" TargetMode="External"/><Relationship Id="rId143" Type="http://schemas.openxmlformats.org/officeDocument/2006/relationships/hyperlink" Target="http://safety.fhwa.dot.gov/roadway_dept/pavement/rumble_strips/" TargetMode="External"/><Relationship Id="rId164" Type="http://schemas.openxmlformats.org/officeDocument/2006/relationships/hyperlink" Target="http://www.childinjuryprevention.org/content/MVOccupant/MV_Logic.pdf" TargetMode="External"/><Relationship Id="rId185" Type="http://schemas.openxmlformats.org/officeDocument/2006/relationships/hyperlink" Target="http://www.childinjuryprevention.org/content/MVOccupant/MV_Logic.pdf" TargetMode="External"/><Relationship Id="rId350" Type="http://schemas.openxmlformats.org/officeDocument/2006/relationships/hyperlink" Target="http://www.socio.com/passt24.php" TargetMode="External"/><Relationship Id="rId371" Type="http://schemas.openxmlformats.org/officeDocument/2006/relationships/hyperlink" Target="http://nrepp.samhsa.gov/ViewIntervention.aspx?id=194" TargetMode="External"/><Relationship Id="rId406" Type="http://schemas.openxmlformats.org/officeDocument/2006/relationships/hyperlink" Target="https://www.crimesolutions.gov/ProgramDetails.aspx?ID=149" TargetMode="External"/><Relationship Id="rId9" Type="http://schemas.openxmlformats.org/officeDocument/2006/relationships/hyperlink" Target="http://www.thecommunityguide.org/violence/schoolbasedprograms.html" TargetMode="External"/><Relationship Id="rId210" Type="http://schemas.openxmlformats.org/officeDocument/2006/relationships/hyperlink" Target="http://www.childinjuryprevention.org/content/MVOccupant/MV_Logic.pdf" TargetMode="External"/><Relationship Id="rId392" Type="http://schemas.openxmlformats.org/officeDocument/2006/relationships/hyperlink" Target="https://www.crimesolutions.gov/ProgramDetails.aspx?ID=287" TargetMode="External"/><Relationship Id="rId427" Type="http://schemas.openxmlformats.org/officeDocument/2006/relationships/hyperlink" Target="http://www.mstservices.com/target-populations/psychiatric" TargetMode="External"/><Relationship Id="rId448" Type="http://schemas.openxmlformats.org/officeDocument/2006/relationships/hyperlink" Target="http://nrepp.samhsa.gov/ViewIntervention.aspx?id=96" TargetMode="External"/><Relationship Id="rId469" Type="http://schemas.openxmlformats.org/officeDocument/2006/relationships/hyperlink" Target="http://nrepp.samhsa.gov/ViewIntervention.aspx?id=75" TargetMode="External"/><Relationship Id="rId26" Type="http://schemas.openxmlformats.org/officeDocument/2006/relationships/hyperlink" Target="http://www.thecommunityguide.org/mvoi/mvoi-AJPM-evrev-seat-belts.pdf" TargetMode="External"/><Relationship Id="rId231" Type="http://schemas.openxmlformats.org/officeDocument/2006/relationships/hyperlink" Target="http://cbitsprogram.org/" TargetMode="External"/><Relationship Id="rId252" Type="http://schemas.openxmlformats.org/officeDocument/2006/relationships/hyperlink" Target="http://www.hazelden.org/web/public/projectnorthland.page" TargetMode="External"/><Relationship Id="rId273" Type="http://schemas.openxmlformats.org/officeDocument/2006/relationships/hyperlink" Target="http://www.activeparenting.com/FIA" TargetMode="External"/><Relationship Id="rId294" Type="http://schemas.openxmlformats.org/officeDocument/2006/relationships/hyperlink" Target="http://www.devstu.org/caring-school-community" TargetMode="External"/><Relationship Id="rId308" Type="http://schemas.openxmlformats.org/officeDocument/2006/relationships/hyperlink" Target="http://familymatters.sph.unc.edu/manuscripts.htm" TargetMode="External"/><Relationship Id="rId329" Type="http://schemas.openxmlformats.org/officeDocument/2006/relationships/hyperlink" Target="http://www.nrepp.samhsa.gov/ViewIntervention.aspx?id=16" TargetMode="External"/><Relationship Id="rId480" Type="http://schemas.openxmlformats.org/officeDocument/2006/relationships/hyperlink" Target="http://www.familyworksinc.com/independent-research.html" TargetMode="External"/><Relationship Id="rId47" Type="http://schemas.openxmlformats.org/officeDocument/2006/relationships/hyperlink" Target="http://www.thecommunityguide.org/mvoi/AID/designateddriver.html" TargetMode="External"/><Relationship Id="rId68" Type="http://schemas.openxmlformats.org/officeDocument/2006/relationships/hyperlink" Target="http://injuryprevention.bmj.com/content/early/2013/11/21/injuryprev-2013-040933.full.pdf+html" TargetMode="External"/><Relationship Id="rId89" Type="http://schemas.openxmlformats.org/officeDocument/2006/relationships/hyperlink" Target="http://www.cdc.gov/HomeandRecreationalSafety/Water-Safety/lifeguard.html" TargetMode="External"/><Relationship Id="rId112" Type="http://schemas.openxmlformats.org/officeDocument/2006/relationships/hyperlink" Target="https://eweb.naccho.org/eweb/dynamicpage.aspx?webcode=mpview&amp;customerkey=23B7F362-2FA8-49A8-B30E-6C61A11B5C0D&amp;am1_key=D2A94908-6177-4F03-BA74-9729BE675A3B&amp;am2_key=F9F4CF94-9FAD-4207-8A22-0E9C970939D5&amp;pt=5" TargetMode="External"/><Relationship Id="rId133" Type="http://schemas.openxmlformats.org/officeDocument/2006/relationships/hyperlink" Target="http://www.childinjuryprevention.org/approach.aspx?id=94" TargetMode="External"/><Relationship Id="rId154" Type="http://schemas.openxmlformats.org/officeDocument/2006/relationships/hyperlink" Target="http://www.childinjuryprevention.org/content/MVOccupant/MV_Logic.pdf" TargetMode="External"/><Relationship Id="rId175" Type="http://schemas.openxmlformats.org/officeDocument/2006/relationships/hyperlink" Target="http://www.childinjuryprevention.org/approach.aspx?id=128" TargetMode="External"/><Relationship Id="rId340" Type="http://schemas.openxmlformats.org/officeDocument/2006/relationships/hyperlink" Target="http://www.cfchildren.org/steps-to-respect/research.aspx" TargetMode="External"/><Relationship Id="rId361" Type="http://schemas.openxmlformats.org/officeDocument/2006/relationships/hyperlink" Target="http://www.kpchr.org/research/public/acwd/acwd.html" TargetMode="External"/><Relationship Id="rId196" Type="http://schemas.openxmlformats.org/officeDocument/2006/relationships/hyperlink" Target="http://www.childinjuryprevention.org/content/MVOccupant/MV_Logic.pdf" TargetMode="External"/><Relationship Id="rId200" Type="http://schemas.openxmlformats.org/officeDocument/2006/relationships/hyperlink" Target="http://www.childinjuryprevention.org/content/MVOccupant/MV_Logic.pdf" TargetMode="External"/><Relationship Id="rId382" Type="http://schemas.openxmlformats.org/officeDocument/2006/relationships/hyperlink" Target="http://cps.edu/Schools/EarlyChildhood/Pages/Childparentcenter.aspx" TargetMode="External"/><Relationship Id="rId417" Type="http://schemas.openxmlformats.org/officeDocument/2006/relationships/hyperlink" Target="http://www.kivaprogram.net/" TargetMode="External"/><Relationship Id="rId438" Type="http://schemas.openxmlformats.org/officeDocument/2006/relationships/hyperlink" Target="http://www.projectachieve.info/project-achieve-program/publications-and-citations.html" TargetMode="External"/><Relationship Id="rId459" Type="http://schemas.openxmlformats.org/officeDocument/2006/relationships/hyperlink" Target="https://www.crimesolutions.gov/ProgramDetails.aspx?ID=302" TargetMode="External"/><Relationship Id="rId16" Type="http://schemas.openxmlformats.org/officeDocument/2006/relationships/hyperlink" Target="http://www.thecommunityguide.org/mvoi/childsafetyseats/distribution.html" TargetMode="External"/><Relationship Id="rId221" Type="http://schemas.openxmlformats.org/officeDocument/2006/relationships/hyperlink" Target="http://www.nursefamilypartnership.org/" TargetMode="External"/><Relationship Id="rId242" Type="http://schemas.openxmlformats.org/officeDocument/2006/relationships/hyperlink" Target="http://incredibleyears.com/" TargetMode="External"/><Relationship Id="rId263" Type="http://schemas.openxmlformats.org/officeDocument/2006/relationships/hyperlink" Target="http://www.nrepp.samhsa.gov/ViewIntervention.aspx?id=216" TargetMode="External"/><Relationship Id="rId284" Type="http://schemas.openxmlformats.org/officeDocument/2006/relationships/hyperlink" Target="http://www.athenaprogram.com/" TargetMode="External"/><Relationship Id="rId319" Type="http://schemas.openxmlformats.org/officeDocument/2006/relationships/hyperlink" Target="http://www.nrepp.samhsa.gov/ViewIntervention.aspx?id=133" TargetMode="External"/><Relationship Id="rId470" Type="http://schemas.openxmlformats.org/officeDocument/2006/relationships/hyperlink" Target="http://www.mendezfoundation.org/" TargetMode="External"/><Relationship Id="rId491" Type="http://schemas.openxmlformats.org/officeDocument/2006/relationships/hyperlink" Target="http://nrepp.samhsa.gov/ViewIntervention.aspx?id=82" TargetMode="External"/><Relationship Id="rId37" Type="http://schemas.openxmlformats.org/officeDocument/2006/relationships/hyperlink" Target="http://www.thecommunityguide.org/mvoi/AID/multicomponent.html" TargetMode="External"/><Relationship Id="rId58" Type="http://schemas.openxmlformats.org/officeDocument/2006/relationships/hyperlink" Target="http://onlinelibrary.wiley.com/doi/10.1002/14651858.CD004726.pub2/abstract" TargetMode="External"/><Relationship Id="rId79" Type="http://schemas.openxmlformats.org/officeDocument/2006/relationships/hyperlink" Target="http://www.ihs.gov/injuryprevention/documents/david%20wallace%20effective%20stategies.pdf" TargetMode="External"/><Relationship Id="rId102" Type="http://schemas.openxmlformats.org/officeDocument/2006/relationships/hyperlink" Target="http://www.childinjuryprevention.org/approach.aspx?id=168" TargetMode="External"/><Relationship Id="rId123" Type="http://schemas.openxmlformats.org/officeDocument/2006/relationships/hyperlink" Target="http://www.childinjuryprevention.org/content/Firearm/Firearm_Logic.pdf" TargetMode="External"/><Relationship Id="rId144" Type="http://schemas.openxmlformats.org/officeDocument/2006/relationships/hyperlink" Target="http://www.childinjuryprevention.org/content/MVOccupant/MV_Logic.pdf" TargetMode="External"/><Relationship Id="rId330" Type="http://schemas.openxmlformats.org/officeDocument/2006/relationships/hyperlink" Target="http://www.mdft.org/Proven-Success/Independent-scientific-and-scholarly-reviews" TargetMode="External"/><Relationship Id="rId90" Type="http://schemas.openxmlformats.org/officeDocument/2006/relationships/hyperlink" Target="http://www.childinjuryprevention.org/approach.aspx?id=23" TargetMode="External"/><Relationship Id="rId165" Type="http://schemas.openxmlformats.org/officeDocument/2006/relationships/hyperlink" Target="http://www.childinjuryprevention.org/approach.aspx?id=31" TargetMode="External"/><Relationship Id="rId186" Type="http://schemas.openxmlformats.org/officeDocument/2006/relationships/hyperlink" Target="http://www.childinjuryprevention.org/approach.aspx?id=133" TargetMode="External"/><Relationship Id="rId351" Type="http://schemas.openxmlformats.org/officeDocument/2006/relationships/hyperlink" Target="http://nrepp.samhsa.gov/ViewIntervention.aspx?id=138" TargetMode="External"/><Relationship Id="rId372" Type="http://schemas.openxmlformats.org/officeDocument/2006/relationships/hyperlink" Target="https://www.crimesolutions.gov/ProgramDetails.aspx?ID=262" TargetMode="External"/><Relationship Id="rId393" Type="http://schemas.openxmlformats.org/officeDocument/2006/relationships/hyperlink" Target="http://cmcd.coe.uh.edu/" TargetMode="External"/><Relationship Id="rId407" Type="http://schemas.openxmlformats.org/officeDocument/2006/relationships/hyperlink" Target="http://www.hczpromiseacademy.org/" TargetMode="External"/><Relationship Id="rId428" Type="http://schemas.openxmlformats.org/officeDocument/2006/relationships/hyperlink" Target="http://nrepp.samhsa.gov/ViewIntervention.aspx?id=46" TargetMode="External"/><Relationship Id="rId449" Type="http://schemas.openxmlformats.org/officeDocument/2006/relationships/hyperlink" Target="http://www.reconnectingyouth.com/" TargetMode="External"/><Relationship Id="rId211" Type="http://schemas.openxmlformats.org/officeDocument/2006/relationships/hyperlink" Target="http://www.thecommunityguide.org/hiv/youthdev-sports.html" TargetMode="External"/><Relationship Id="rId232" Type="http://schemas.openxmlformats.org/officeDocument/2006/relationships/hyperlink" Target="http://www.nrepp.samhsa.gov/ViewIntervention.aspx?id=85" TargetMode="External"/><Relationship Id="rId253" Type="http://schemas.openxmlformats.org/officeDocument/2006/relationships/hyperlink" Target="http://www.nrepp.samhsa.gov/ViewIntervention.aspx?id=21" TargetMode="External"/><Relationship Id="rId274" Type="http://schemas.openxmlformats.org/officeDocument/2006/relationships/hyperlink" Target="http://www.activeparenting.com/FIA_research" TargetMode="External"/><Relationship Id="rId295" Type="http://schemas.openxmlformats.org/officeDocument/2006/relationships/hyperlink" Target="http://www.devstu.org/research-caring-school-community-research-results" TargetMode="External"/><Relationship Id="rId309" Type="http://schemas.openxmlformats.org/officeDocument/2006/relationships/hyperlink" Target="http://www.nrepp.samhsa.gov/ViewIntervention.aspx?id=207" TargetMode="External"/><Relationship Id="rId460" Type="http://schemas.openxmlformats.org/officeDocument/2006/relationships/hyperlink" Target="http://cmhsrc.utk.edu/index.shtml" TargetMode="External"/><Relationship Id="rId481" Type="http://schemas.openxmlformats.org/officeDocument/2006/relationships/hyperlink" Target="http://www.promisingpractices.net/program.asp?programid=128" TargetMode="External"/><Relationship Id="rId27" Type="http://schemas.openxmlformats.org/officeDocument/2006/relationships/hyperlink" Target="http://www.thecommunityguide.org/mvoi/AID/BAC-laws.html" TargetMode="External"/><Relationship Id="rId48" Type="http://schemas.openxmlformats.org/officeDocument/2006/relationships/hyperlink" Target="http://www.thecommunityguide.org/mvoi/AID/designateddriver.html" TargetMode="External"/><Relationship Id="rId69" Type="http://schemas.openxmlformats.org/officeDocument/2006/relationships/hyperlink" Target="http://www.childrenssafetynetwork.org/news/prevention-bicycle-related-injuries-children-and-youth-systematic-review-bicycle-skills-trainin" TargetMode="External"/><Relationship Id="rId113" Type="http://schemas.openxmlformats.org/officeDocument/2006/relationships/hyperlink" Target="http://www.childinjuryprevention.org/approach.aspx?id=165" TargetMode="External"/><Relationship Id="rId134" Type="http://schemas.openxmlformats.org/officeDocument/2006/relationships/hyperlink" Target="http://www.childinjuryprevention.org/approach.aspx?id=95" TargetMode="External"/><Relationship Id="rId320" Type="http://schemas.openxmlformats.org/officeDocument/2006/relationships/hyperlink" Target="http://www.kir.psu.edu/index.shtml" TargetMode="External"/><Relationship Id="rId80" Type="http://schemas.openxmlformats.org/officeDocument/2006/relationships/hyperlink" Target="http://www.ihs.gov/injuryprevention/documents/david%20wallace%20effective%20stategies.pdf" TargetMode="External"/><Relationship Id="rId155" Type="http://schemas.openxmlformats.org/officeDocument/2006/relationships/hyperlink" Target="http://www.childinjuryprevention.org/approach.aspx?id=43" TargetMode="External"/><Relationship Id="rId176" Type="http://schemas.openxmlformats.org/officeDocument/2006/relationships/hyperlink" Target="http://www.childinjuryprevention.org/content/MVOccupant/MV_Logic.pdf" TargetMode="External"/><Relationship Id="rId197" Type="http://schemas.openxmlformats.org/officeDocument/2006/relationships/hyperlink" Target="http://www.childinjuryprevention.org/approach.aspx?id=144" TargetMode="External"/><Relationship Id="rId341" Type="http://schemas.openxmlformats.org/officeDocument/2006/relationships/hyperlink" Target="http://www.cfchildren.org/steps-to-respect.aspx" TargetMode="External"/><Relationship Id="rId362" Type="http://schemas.openxmlformats.org/officeDocument/2006/relationships/hyperlink" Target="http://www.kpchr.org/research/public/acwd/acwd.html" TargetMode="External"/><Relationship Id="rId383" Type="http://schemas.openxmlformats.org/officeDocument/2006/relationships/hyperlink" Target="https://www.crimesolutions.gov/ProgramDetails.aspx?ID=94" TargetMode="External"/><Relationship Id="rId418" Type="http://schemas.openxmlformats.org/officeDocument/2006/relationships/hyperlink" Target="http://www.kivaprogram.net/evidence-of-effectiveness" TargetMode="External"/><Relationship Id="rId439" Type="http://schemas.openxmlformats.org/officeDocument/2006/relationships/hyperlink" Target="http://nrepp.samhsa.gov/ViewIntervention.aspx?id=62" TargetMode="External"/><Relationship Id="rId201" Type="http://schemas.openxmlformats.org/officeDocument/2006/relationships/hyperlink" Target="http://www.childinjuryprevention.org/approach.aspx?id=145" TargetMode="External"/><Relationship Id="rId222" Type="http://schemas.openxmlformats.org/officeDocument/2006/relationships/hyperlink" Target="http://www.nrepp.samhsa.gov/ViewIntervention.aspx?id=77" TargetMode="External"/><Relationship Id="rId243" Type="http://schemas.openxmlformats.org/officeDocument/2006/relationships/hyperlink" Target="http://incredibleyears.com/research-library/" TargetMode="External"/><Relationship Id="rId264" Type="http://schemas.openxmlformats.org/officeDocument/2006/relationships/hyperlink" Target="http://www.cfr.uga.edu/RAAFHP_Technical_Report.pdf" TargetMode="External"/><Relationship Id="rId285" Type="http://schemas.openxmlformats.org/officeDocument/2006/relationships/hyperlink" Target="http://www.nrepp.samhsa.gov/ViewIntervention.aspx?id=151" TargetMode="External"/><Relationship Id="rId450" Type="http://schemas.openxmlformats.org/officeDocument/2006/relationships/hyperlink" Target="http://www.reconnectingyouth.com/research/ry-evaluation-studies/" TargetMode="External"/><Relationship Id="rId471" Type="http://schemas.openxmlformats.org/officeDocument/2006/relationships/hyperlink" Target="http://nrepp.samhsa.gov/ViewIntervention.aspx?id=54" TargetMode="External"/><Relationship Id="rId17" Type="http://schemas.openxmlformats.org/officeDocument/2006/relationships/hyperlink" Target="http://www.cdc.gov/mmwr/preview/mmwrhtml/rr5007a1.htm" TargetMode="External"/><Relationship Id="rId38" Type="http://schemas.openxmlformats.org/officeDocument/2006/relationships/hyperlink" Target="http://www.thecommunityguide.org/mvoi/AID/EffectivenessMulticomponentProgramsCommunityMobilizationReducingAlcohol-ImpairedDriving.pdf" TargetMode="External"/><Relationship Id="rId59" Type="http://schemas.openxmlformats.org/officeDocument/2006/relationships/hyperlink" Target="http://onlinelibrary.wiley.com/doi/10.1002/14651858.CD004726.pub2/full" TargetMode="External"/><Relationship Id="rId103" Type="http://schemas.openxmlformats.org/officeDocument/2006/relationships/hyperlink" Target="http://www.childinjuryprevention.org/approach.aspx?id=160" TargetMode="External"/><Relationship Id="rId124" Type="http://schemas.openxmlformats.org/officeDocument/2006/relationships/hyperlink" Target="http://www.childinjuryprevention.org/content/Firearm/Firearm_Logic.pdf" TargetMode="External"/><Relationship Id="rId310" Type="http://schemas.openxmlformats.org/officeDocument/2006/relationships/hyperlink" Target="http://www.youthrelationships.org/" TargetMode="External"/><Relationship Id="rId492" Type="http://schemas.openxmlformats.org/officeDocument/2006/relationships/hyperlink" Target="http://www.copes.org/original-clfc.php" TargetMode="External"/><Relationship Id="rId70" Type="http://schemas.openxmlformats.org/officeDocument/2006/relationships/hyperlink" Target="http://www.cdc.gov/MotorVehicleSafety/teen_drivers/GDL/youngdrivers.html" TargetMode="External"/><Relationship Id="rId91" Type="http://schemas.openxmlformats.org/officeDocument/2006/relationships/hyperlink" Target="http://www.who.int/water_sanitation_health/bathing/srwe1/en/" TargetMode="External"/><Relationship Id="rId145" Type="http://schemas.openxmlformats.org/officeDocument/2006/relationships/hyperlink" Target="http://www.childinjuryprevention.org/content/MVOccupant/MV_Logic.pdf" TargetMode="External"/><Relationship Id="rId166" Type="http://schemas.openxmlformats.org/officeDocument/2006/relationships/hyperlink" Target="http://www.childinjuryprevention.org/content/MVOccupant/MV_Logic.pdf" TargetMode="External"/><Relationship Id="rId187" Type="http://schemas.openxmlformats.org/officeDocument/2006/relationships/hyperlink" Target="http://www.childinjuryprevention.org/approach.aspx?id=136" TargetMode="External"/><Relationship Id="rId331" Type="http://schemas.openxmlformats.org/officeDocument/2006/relationships/hyperlink" Target="http://www.mdft.org/" TargetMode="External"/><Relationship Id="rId352" Type="http://schemas.openxmlformats.org/officeDocument/2006/relationships/hyperlink" Target="http://www.acrossages.org/publications" TargetMode="External"/><Relationship Id="rId373" Type="http://schemas.openxmlformats.org/officeDocument/2006/relationships/hyperlink" Target="https://www.crimesolutions.gov/ProgramDetails.aspx?ID=266" TargetMode="External"/><Relationship Id="rId394" Type="http://schemas.openxmlformats.org/officeDocument/2006/relationships/hyperlink" Target="http://cmcd.coe.uh.edu/external.html" TargetMode="External"/><Relationship Id="rId408" Type="http://schemas.openxmlformats.org/officeDocument/2006/relationships/hyperlink" Target="https://www.crimesolutions.gov/ProgramDetails.aspx?ID=200" TargetMode="External"/><Relationship Id="rId429" Type="http://schemas.openxmlformats.org/officeDocument/2006/relationships/hyperlink" Target="http://www.mstpsb.com/Pages/default.aspx" TargetMode="External"/><Relationship Id="rId1" Type="http://schemas.openxmlformats.org/officeDocument/2006/relationships/hyperlink" Target="http://www.thecommunityguide.org/hiv/youthdev-community.html" TargetMode="External"/><Relationship Id="rId212" Type="http://schemas.openxmlformats.org/officeDocument/2006/relationships/hyperlink" Target="http://www.nrepp.samhsa.gov/ViewIntervention.aspx?id=109" TargetMode="External"/><Relationship Id="rId233" Type="http://schemas.openxmlformats.org/officeDocument/2006/relationships/hyperlink" Target="http://publichealth.med.miami.edu/graduate/research/research-centers/familias-unidas" TargetMode="External"/><Relationship Id="rId254" Type="http://schemas.openxmlformats.org/officeDocument/2006/relationships/hyperlink" Target="http://tnd.usc.edu/" TargetMode="External"/><Relationship Id="rId440" Type="http://schemas.openxmlformats.org/officeDocument/2006/relationships/hyperlink" Target="http://www.projectalert.com/" TargetMode="External"/><Relationship Id="rId28" Type="http://schemas.openxmlformats.org/officeDocument/2006/relationships/hyperlink" Target="http://www.thecommunityguide.org/mvoi/AID/supportingmaterials/IS-bac.html" TargetMode="External"/><Relationship Id="rId49" Type="http://schemas.openxmlformats.org/officeDocument/2006/relationships/hyperlink" Target="http://www.thecommunityguide.org/mvoi/mvoi-AJPM-evrev-d-driver.pdf" TargetMode="External"/><Relationship Id="rId114" Type="http://schemas.openxmlformats.org/officeDocument/2006/relationships/hyperlink" Target="http://www.childinjuryprevention.org/approach.aspx?id=159" TargetMode="External"/><Relationship Id="rId275" Type="http://schemas.openxmlformats.org/officeDocument/2006/relationships/hyperlink" Target="http://www.nrepp.samhsa.gov/ViewIntervention.aspx?id=116" TargetMode="External"/><Relationship Id="rId296" Type="http://schemas.openxmlformats.org/officeDocument/2006/relationships/hyperlink" Target="http://www.nrepp.samhsa.gov/ViewIntervention.aspx?id=65" TargetMode="External"/><Relationship Id="rId300" Type="http://schemas.openxmlformats.org/officeDocument/2006/relationships/hyperlink" Target="http://www.psychiatry.umn.edu/research/earlyrisers/home.html" TargetMode="External"/><Relationship Id="rId461" Type="http://schemas.openxmlformats.org/officeDocument/2006/relationships/hyperlink" Target="http://nrepp.samhsa.gov/ViewIntervention.aspx?id=53" TargetMode="External"/><Relationship Id="rId482" Type="http://schemas.openxmlformats.org/officeDocument/2006/relationships/hyperlink" Target="http://highscope.org/index.asp" TargetMode="External"/><Relationship Id="rId60" Type="http://schemas.openxmlformats.org/officeDocument/2006/relationships/hyperlink" Target="http://onlinelibrary.wiley.com/doi/10.1002/14651858.CD005014.pub3/abstract" TargetMode="External"/><Relationship Id="rId81" Type="http://schemas.openxmlformats.org/officeDocument/2006/relationships/hyperlink" Target="http://www.childinjuryprevention.org/approach.aspx?id=15" TargetMode="External"/><Relationship Id="rId135" Type="http://schemas.openxmlformats.org/officeDocument/2006/relationships/hyperlink" Target="http://www.childinjuryprevention.org/approach.aspx?id=96" TargetMode="External"/><Relationship Id="rId156" Type="http://schemas.openxmlformats.org/officeDocument/2006/relationships/hyperlink" Target="http://www.childinjuryprevention.org/content/MVOccupant/MV_Logic.pdf" TargetMode="External"/><Relationship Id="rId177" Type="http://schemas.openxmlformats.org/officeDocument/2006/relationships/hyperlink" Target="http://www.childinjuryprevention.org/approach.aspx?id=130" TargetMode="External"/><Relationship Id="rId198" Type="http://schemas.openxmlformats.org/officeDocument/2006/relationships/hyperlink" Target="http://www.childinjuryprevention.org/content/MVOccupant/MV_Logic.pdf" TargetMode="External"/><Relationship Id="rId321" Type="http://schemas.openxmlformats.org/officeDocument/2006/relationships/hyperlink" Target="http://www.kir.psu.edu/research/publications.shtml" TargetMode="External"/><Relationship Id="rId342" Type="http://schemas.openxmlformats.org/officeDocument/2006/relationships/hyperlink" Target="https://www.crimesolutions.gov/ProgramDetails.aspx?ID=312" TargetMode="External"/><Relationship Id="rId363" Type="http://schemas.openxmlformats.org/officeDocument/2006/relationships/hyperlink" Target="https://www.crimesolutions.gov/ProgramDetails.aspx?ID=304" TargetMode="External"/><Relationship Id="rId384" Type="http://schemas.openxmlformats.org/officeDocument/2006/relationships/hyperlink" Target="http://www.communitiesthatcare.net/" TargetMode="External"/><Relationship Id="rId419" Type="http://schemas.openxmlformats.org/officeDocument/2006/relationships/hyperlink" Target="https://www.crimesolutions.gov/ProgramDetails.aspx?ID=191" TargetMode="External"/><Relationship Id="rId202" Type="http://schemas.openxmlformats.org/officeDocument/2006/relationships/hyperlink" Target="http://www.childinjuryprevention.org/content/MVOccupant/MV_Logic.pdf" TargetMode="External"/><Relationship Id="rId223" Type="http://schemas.openxmlformats.org/officeDocument/2006/relationships/hyperlink" Target="http://www.ohsu.edu/xd/education/schools/school-of-medicine/departments/clinical-departments/medicine/divisions/hpsm/research/atlas-research-findings.cfm" TargetMode="External"/><Relationship Id="rId244" Type="http://schemas.openxmlformats.org/officeDocument/2006/relationships/hyperlink" Target="http://incredibleyears.com/books/iy-training-series-book/" TargetMode="External"/><Relationship Id="rId430" Type="http://schemas.openxmlformats.org/officeDocument/2006/relationships/hyperlink" Target="http://www.mstpsb.com/Pages/aboutus.aspx" TargetMode="External"/><Relationship Id="rId18" Type="http://schemas.openxmlformats.org/officeDocument/2006/relationships/hyperlink" Target="http://www.thecommunityguide.org/mvoi/childsafetyseats/educationalone.html" TargetMode="External"/><Relationship Id="rId39" Type="http://schemas.openxmlformats.org/officeDocument/2006/relationships/hyperlink" Target="http://www.thecommunityguide.org/mvoi/AID/ignitioninterlocks.html" TargetMode="External"/><Relationship Id="rId265" Type="http://schemas.openxmlformats.org/officeDocument/2006/relationships/hyperlink" Target="http://www.cfr.uga.edu/saaf1" TargetMode="External"/><Relationship Id="rId286" Type="http://schemas.openxmlformats.org/officeDocument/2006/relationships/hyperlink" Target="http://www.bsft.org/" TargetMode="External"/><Relationship Id="rId451" Type="http://schemas.openxmlformats.org/officeDocument/2006/relationships/hyperlink" Target="http://nrepp.samhsa.gov/ViewIntervention.aspx?id=59" TargetMode="External"/><Relationship Id="rId472" Type="http://schemas.openxmlformats.org/officeDocument/2006/relationships/hyperlink" Target="http://www.mendezfoundation.org/" TargetMode="External"/><Relationship Id="rId493" Type="http://schemas.openxmlformats.org/officeDocument/2006/relationships/hyperlink" Target="http://nrepp.samhsa.gov/ViewIntervention.aspx?id=314" TargetMode="External"/><Relationship Id="rId50" Type="http://schemas.openxmlformats.org/officeDocument/2006/relationships/hyperlink" Target="http://www.thecommunityguide.org/mvoi/mvoi-AJPM-evrev-d-driver.pdf" TargetMode="External"/><Relationship Id="rId104" Type="http://schemas.openxmlformats.org/officeDocument/2006/relationships/hyperlink" Target="http://www.childinjuryprevention.org/approach.aspx?id=167" TargetMode="External"/><Relationship Id="rId125" Type="http://schemas.openxmlformats.org/officeDocument/2006/relationships/hyperlink" Target="http://www.childinjuryprevention.org/content/Firearm/Firearm_Logic.pdf" TargetMode="External"/><Relationship Id="rId146" Type="http://schemas.openxmlformats.org/officeDocument/2006/relationships/hyperlink" Target="http://www.childinjuryprevention.org/content/MVOccupant/MV_Logic.pdf" TargetMode="External"/><Relationship Id="rId167" Type="http://schemas.openxmlformats.org/officeDocument/2006/relationships/hyperlink" Target="http://www.childinjuryprevention.org/approach.aspx?id=45" TargetMode="External"/><Relationship Id="rId188" Type="http://schemas.openxmlformats.org/officeDocument/2006/relationships/hyperlink" Target="http://www.childinjuryprevention.org/content/MVOccupant/MV_Logic.pdf" TargetMode="External"/><Relationship Id="rId311" Type="http://schemas.openxmlformats.org/officeDocument/2006/relationships/hyperlink" Target="http://www.youthrelationships.org/publications/fourthr_evaluation.html" TargetMode="External"/><Relationship Id="rId332" Type="http://schemas.openxmlformats.org/officeDocument/2006/relationships/hyperlink" Target="http://www.mdft.org/mdft/media/files/Liddle-(2009)-Adolescent-drug-abuse-A-family-based-multidimensional-approach.pdf" TargetMode="External"/><Relationship Id="rId353" Type="http://schemas.openxmlformats.org/officeDocument/2006/relationships/hyperlink" Target="http://www.acrossages.org/" TargetMode="External"/><Relationship Id="rId374" Type="http://schemas.openxmlformats.org/officeDocument/2006/relationships/hyperlink" Target="http://www.bgca.org/whatwedo/EducationCareer/Pages/ProjectLearn.aspx" TargetMode="External"/><Relationship Id="rId395" Type="http://schemas.openxmlformats.org/officeDocument/2006/relationships/hyperlink" Target="https://www.crimesolutions.gov/ProgramDetails.aspx?ID=121" TargetMode="External"/><Relationship Id="rId409" Type="http://schemas.openxmlformats.org/officeDocument/2006/relationships/hyperlink" Target="http://www.healthyfamiliesamerica.org/home/index.shtml" TargetMode="External"/><Relationship Id="rId71" Type="http://schemas.openxmlformats.org/officeDocument/2006/relationships/hyperlink" Target="http://www.cdc.gov/motorvehiclesafety/teenbrief/" TargetMode="External"/><Relationship Id="rId92" Type="http://schemas.openxmlformats.org/officeDocument/2006/relationships/hyperlink" Target="http://www.childinjuryprevention.org/approach.aspx?id=24" TargetMode="External"/><Relationship Id="rId213" Type="http://schemas.openxmlformats.org/officeDocument/2006/relationships/hyperlink" Target="http://www.lifeskillstraining.com/" TargetMode="External"/><Relationship Id="rId234" Type="http://schemas.openxmlformats.org/officeDocument/2006/relationships/hyperlink" Target="http://www.nrepp.samhsa.gov/ViewIntervention.aspx?id=201" TargetMode="External"/><Relationship Id="rId420" Type="http://schemas.openxmlformats.org/officeDocument/2006/relationships/hyperlink" Target="http://www.oslc.org/projects/popups-projects/link-family-teacher.html" TargetMode="External"/><Relationship Id="rId2" Type="http://schemas.openxmlformats.org/officeDocument/2006/relationships/hyperlink" Target="http://www.thecommunityguide.org/hiv/supportingmaterials/SETyouthdev.pdf" TargetMode="External"/><Relationship Id="rId29" Type="http://schemas.openxmlformats.org/officeDocument/2006/relationships/hyperlink" Target="http://www.thecommunityguide.org/mvoi/AID/lowerbaclaws.html" TargetMode="External"/><Relationship Id="rId255" Type="http://schemas.openxmlformats.org/officeDocument/2006/relationships/hyperlink" Target="http://tnd.usc.edu/evaluate.php" TargetMode="External"/><Relationship Id="rId276" Type="http://schemas.openxmlformats.org/officeDocument/2006/relationships/hyperlink" Target="http://www.wingspanworks.com/educational_programs/als_pals_index.php" TargetMode="External"/><Relationship Id="rId297" Type="http://schemas.openxmlformats.org/officeDocument/2006/relationships/hyperlink" Target="http://www.colostate.edu/Depts/CoopExt/DTBY/" TargetMode="External"/><Relationship Id="rId441" Type="http://schemas.openxmlformats.org/officeDocument/2006/relationships/hyperlink" Target="http://nrepp.samhsa.gov/ViewIntervention.aspx?id=157" TargetMode="External"/><Relationship Id="rId462" Type="http://schemas.openxmlformats.org/officeDocument/2006/relationships/hyperlink" Target="http://www.mentalhealthscreening.org/programs/youth-prevention-programs/sos/" TargetMode="External"/><Relationship Id="rId483" Type="http://schemas.openxmlformats.org/officeDocument/2006/relationships/hyperlink" Target="http://highscope.org/Content.asp?ContentId=258" TargetMode="External"/><Relationship Id="rId40" Type="http://schemas.openxmlformats.org/officeDocument/2006/relationships/hyperlink" Target="http://www.thecommunityguide.org/mvoi/PIIS0749379710007105.pdf" TargetMode="External"/><Relationship Id="rId115" Type="http://schemas.openxmlformats.org/officeDocument/2006/relationships/hyperlink" Target="http://www.childinjuryprevention.org/approach.aspx?id=85" TargetMode="External"/><Relationship Id="rId136" Type="http://schemas.openxmlformats.org/officeDocument/2006/relationships/hyperlink" Target="http://www.childinjuryprevention.org/approach.aspx?id=99" TargetMode="External"/><Relationship Id="rId157" Type="http://schemas.openxmlformats.org/officeDocument/2006/relationships/hyperlink" Target="http://www.childinjuryprevention.org/approach.aspx?id=51" TargetMode="External"/><Relationship Id="rId178" Type="http://schemas.openxmlformats.org/officeDocument/2006/relationships/hyperlink" Target="http://www.childinjuryprevention.org/content/MVOccupant/MV_Logic.pdf" TargetMode="External"/><Relationship Id="rId301" Type="http://schemas.openxmlformats.org/officeDocument/2006/relationships/hyperlink" Target="http://www.psychiatry.umn.edu/research/earlyrisers/publications/home.html" TargetMode="External"/><Relationship Id="rId322" Type="http://schemas.openxmlformats.org/officeDocument/2006/relationships/hyperlink" Target="http://www.nrepp.samhsa.gov/ViewIntervention.aspx?id=183" TargetMode="External"/><Relationship Id="rId343" Type="http://schemas.openxmlformats.org/officeDocument/2006/relationships/hyperlink" Target="http://www.successforall.org/" TargetMode="External"/><Relationship Id="rId364" Type="http://schemas.openxmlformats.org/officeDocument/2006/relationships/hyperlink" Target="http://www.dhs.state.il.us/page.aspx?item=4842" TargetMode="External"/><Relationship Id="rId61" Type="http://schemas.openxmlformats.org/officeDocument/2006/relationships/hyperlink" Target="http://onlinelibrary.wiley.com/o/cochrane/clsysrev/articles/CD001047/frame.html" TargetMode="External"/><Relationship Id="rId82" Type="http://schemas.openxmlformats.org/officeDocument/2006/relationships/hyperlink" Target="http://www.childinjuryprevention.org/approach.aspx?id=18" TargetMode="External"/><Relationship Id="rId199" Type="http://schemas.openxmlformats.org/officeDocument/2006/relationships/hyperlink" Target="http://www.childinjuryprevention.org/approach.aspx?id=157" TargetMode="External"/><Relationship Id="rId203" Type="http://schemas.openxmlformats.org/officeDocument/2006/relationships/hyperlink" Target="http://www.childinjuryprevention.org/approach.aspx?id=148" TargetMode="External"/><Relationship Id="rId385" Type="http://schemas.openxmlformats.org/officeDocument/2006/relationships/hyperlink" Target="http://www.sdrg.org/bypub.asp?frmPSelect=42&amp;New+Entry=Search+Publications" TargetMode="External"/><Relationship Id="rId19" Type="http://schemas.openxmlformats.org/officeDocument/2006/relationships/hyperlink" Target="http://www.thecommunityguide.org/mvoi/motorcyclehelmets/supportingmaterials/IShelmetlaws.html" TargetMode="External"/><Relationship Id="rId224" Type="http://schemas.openxmlformats.org/officeDocument/2006/relationships/hyperlink" Target="http://www.ohsu.edu/xd/education/schools/school-of-medicine/departments/clinical-departments/medicine/divisions/hpsm/research/atlas-and-athena-pricing.cfm" TargetMode="External"/><Relationship Id="rId245" Type="http://schemas.openxmlformats.org/officeDocument/2006/relationships/hyperlink" Target="http://www.nrepp.samhsa.gov/ViewIntervention.aspx?id=254" TargetMode="External"/><Relationship Id="rId266" Type="http://schemas.openxmlformats.org/officeDocument/2006/relationships/hyperlink" Target="http://www.pfsc.uq.edu.au/research/evidence/" TargetMode="External"/><Relationship Id="rId287" Type="http://schemas.openxmlformats.org/officeDocument/2006/relationships/hyperlink" Target="http://bsft.org/art%20/evidence_for_the_bsft_program/" TargetMode="External"/><Relationship Id="rId410" Type="http://schemas.openxmlformats.org/officeDocument/2006/relationships/hyperlink" Target="http://www.healthyfamiliesamerica.org/research/index.shtml" TargetMode="External"/><Relationship Id="rId431" Type="http://schemas.openxmlformats.org/officeDocument/2006/relationships/hyperlink" Target="http://nrepp.samhsa.gov/ViewIntervention.aspx?id=27" TargetMode="External"/><Relationship Id="rId452" Type="http://schemas.openxmlformats.org/officeDocument/2006/relationships/hyperlink" Target="http://www.fivehokies.com/Evaluation/Evaluation%20and%20Analysis%20Designs/Classical%20Experiment/RIPP%20Program%20Evaluation%20-%20Responding%20Peacefully.pdf" TargetMode="External"/><Relationship Id="rId473" Type="http://schemas.openxmlformats.org/officeDocument/2006/relationships/hyperlink" Target="http://nrepp.samhsa.gov/ViewIntervention.aspx?id=258" TargetMode="External"/><Relationship Id="rId494" Type="http://schemas.openxmlformats.org/officeDocument/2006/relationships/hyperlink" Target="http://www.research.chop.edu/programs/cfis/abft.php" TargetMode="External"/><Relationship Id="rId30" Type="http://schemas.openxmlformats.org/officeDocument/2006/relationships/hyperlink" Target="http://www.thecommunityguide.org/mvoi/mvoi-AJPM-evrev-alchl-imprd-drvng.pdf" TargetMode="External"/><Relationship Id="rId105" Type="http://schemas.openxmlformats.org/officeDocument/2006/relationships/hyperlink" Target="http://www.childinjuryprevention.org/approach.aspx?id=161" TargetMode="External"/><Relationship Id="rId126" Type="http://schemas.openxmlformats.org/officeDocument/2006/relationships/hyperlink" Target="http://www.childinjuryprevention.org/content/Firearm/Firearm_Logic.pdf" TargetMode="External"/><Relationship Id="rId147" Type="http://schemas.openxmlformats.org/officeDocument/2006/relationships/hyperlink" Target="http://www.childinjuryprevention.org/approach.aspx?id=38" TargetMode="External"/><Relationship Id="rId168" Type="http://schemas.openxmlformats.org/officeDocument/2006/relationships/hyperlink" Target="http://www.childinjuryprevention.org/content/MVOccupant/MV_Logic.pdf" TargetMode="External"/><Relationship Id="rId312" Type="http://schemas.openxmlformats.org/officeDocument/2006/relationships/hyperlink" Target="https://www.crimesolutions.gov/ProgramDetails.aspx?ID=241" TargetMode="External"/><Relationship Id="rId333" Type="http://schemas.openxmlformats.org/officeDocument/2006/relationships/hyperlink" Target="http://www.nrepp.samhsa.gov/ViewIntervention.aspx?id=23" TargetMode="External"/><Relationship Id="rId354" Type="http://schemas.openxmlformats.org/officeDocument/2006/relationships/hyperlink" Target="https://www.crimesolutions.gov/ProgramDetails.aspx?ID=289" TargetMode="External"/><Relationship Id="rId51" Type="http://schemas.openxmlformats.org/officeDocument/2006/relationships/hyperlink" Target="http://www.thecommunityguide.org/violence/home/homevisitation.html" TargetMode="External"/><Relationship Id="rId72" Type="http://schemas.openxmlformats.org/officeDocument/2006/relationships/hyperlink" Target="http://www.thecommunityguide.org/adolescenthealth/persontoperson.html" TargetMode="External"/><Relationship Id="rId93" Type="http://schemas.openxmlformats.org/officeDocument/2006/relationships/hyperlink" Target="http://www.childinjuryprevention.org/approach.aspx?id=10" TargetMode="External"/><Relationship Id="rId189" Type="http://schemas.openxmlformats.org/officeDocument/2006/relationships/hyperlink" Target="http://www.childinjuryprevention.org/approach.aspx?id=137" TargetMode="External"/><Relationship Id="rId375" Type="http://schemas.openxmlformats.org/officeDocument/2006/relationships/hyperlink" Target="http://evidencebasedprograms.org/1366-2/carrera-adolescent-pregnancy-prevention-program" TargetMode="External"/><Relationship Id="rId396" Type="http://schemas.openxmlformats.org/officeDocument/2006/relationships/hyperlink" Target="http://www.fasttrackproject.org/" TargetMode="External"/><Relationship Id="rId3" Type="http://schemas.openxmlformats.org/officeDocument/2006/relationships/hyperlink" Target="http://www.thecommunityguide.org/hiv/supportingmaterials/SETyouthdev.pdf" TargetMode="External"/><Relationship Id="rId214" Type="http://schemas.openxmlformats.org/officeDocument/2006/relationships/hyperlink" Target="http://www.lifeskillstraining.com/uploads/files/2011_20LST_20Planning_20WB%5b1%5d.pdf" TargetMode="External"/><Relationship Id="rId235" Type="http://schemas.openxmlformats.org/officeDocument/2006/relationships/hyperlink" Target="http://www.air.org/focus-area/education/?id=127" TargetMode="External"/><Relationship Id="rId256" Type="http://schemas.openxmlformats.org/officeDocument/2006/relationships/hyperlink" Target="http://www.nrepp.samhsa.gov/ViewIntervention.aspx?id=20" TargetMode="External"/><Relationship Id="rId277" Type="http://schemas.openxmlformats.org/officeDocument/2006/relationships/hyperlink" Target="http://www.wingspanworks.com/educational_programs/results_recognition.php" TargetMode="External"/><Relationship Id="rId298" Type="http://schemas.openxmlformats.org/officeDocument/2006/relationships/hyperlink" Target="http://www.colostate.edu/Depts/CoopExt/DTBY/Implementation/Implementation%20docs/repmanual.pdf" TargetMode="External"/><Relationship Id="rId400" Type="http://schemas.openxmlformats.org/officeDocument/2006/relationships/hyperlink" Target="http://www.firststeptosuccess.org/publications.html" TargetMode="External"/><Relationship Id="rId421" Type="http://schemas.openxmlformats.org/officeDocument/2006/relationships/hyperlink" Target="http://nrepp.samhsa.gov/ViewIntervention.aspx?id=214" TargetMode="External"/><Relationship Id="rId442" Type="http://schemas.openxmlformats.org/officeDocument/2006/relationships/hyperlink" Target="http://tnd.usc.edu/tnt/" TargetMode="External"/><Relationship Id="rId463" Type="http://schemas.openxmlformats.org/officeDocument/2006/relationships/hyperlink" Target="http://nrepp.samhsa.gov/ViewIntervention.aspx?id=342" TargetMode="External"/><Relationship Id="rId484" Type="http://schemas.openxmlformats.org/officeDocument/2006/relationships/hyperlink" Target="http://nrepp.samhsa.gov/ViewIntervention.aspx?id=132" TargetMode="External"/><Relationship Id="rId116" Type="http://schemas.openxmlformats.org/officeDocument/2006/relationships/hyperlink" Target="http://www.cpyv.org/programs/ask/parents/what-is-the-ask-campaign/" TargetMode="External"/><Relationship Id="rId137" Type="http://schemas.openxmlformats.org/officeDocument/2006/relationships/hyperlink" Target="http://www.childinjuryprevention.org/approach.aspx?id=169" TargetMode="External"/><Relationship Id="rId158" Type="http://schemas.openxmlformats.org/officeDocument/2006/relationships/hyperlink" Target="http://www.childinjuryprevention.org/content/MVOccupant/MV_Logic.pdf" TargetMode="External"/><Relationship Id="rId302" Type="http://schemas.openxmlformats.org/officeDocument/2006/relationships/hyperlink" Target="http://www.nrepp.samhsa.gov/ViewIntervention.aspx?id=30" TargetMode="External"/><Relationship Id="rId323" Type="http://schemas.openxmlformats.org/officeDocument/2006/relationships/hyperlink" Target="http://www.irtinc.us/Products/MediaDetective.aspx" TargetMode="External"/><Relationship Id="rId344" Type="http://schemas.openxmlformats.org/officeDocument/2006/relationships/hyperlink" Target="http://www.successforall.org/Results/" TargetMode="External"/><Relationship Id="rId20" Type="http://schemas.openxmlformats.org/officeDocument/2006/relationships/hyperlink" Target="http://www.thecommunityguide.org/mvoi/motorcyclehelmets/helmetlaws.html" TargetMode="External"/><Relationship Id="rId41" Type="http://schemas.openxmlformats.org/officeDocument/2006/relationships/hyperlink" Target="http://www.thecommunityguide.org/mvoi/AID/school-based.html" TargetMode="External"/><Relationship Id="rId62" Type="http://schemas.openxmlformats.org/officeDocument/2006/relationships/hyperlink" Target="http://onlinelibrary.wiley.com/o/cochrane/clsysrev/articles/CD006020/frame.html" TargetMode="External"/><Relationship Id="rId83" Type="http://schemas.openxmlformats.org/officeDocument/2006/relationships/hyperlink" Target="http://www.childinjuryprevention.org/approach.aspx?id=12" TargetMode="External"/><Relationship Id="rId179" Type="http://schemas.openxmlformats.org/officeDocument/2006/relationships/hyperlink" Target="http://www.childinjuryprevention.org/approach.aspx?id=131" TargetMode="External"/><Relationship Id="rId365" Type="http://schemas.openxmlformats.org/officeDocument/2006/relationships/hyperlink" Target="http://nrepp.samhsa.gov/ViewIntervention.aspx?id=28" TargetMode="External"/><Relationship Id="rId386" Type="http://schemas.openxmlformats.org/officeDocument/2006/relationships/hyperlink" Target="http://www.communitiesthatcare.net/userfiles/files/Investing-in-Your-Community-Youth.pdf" TargetMode="External"/><Relationship Id="rId190" Type="http://schemas.openxmlformats.org/officeDocument/2006/relationships/hyperlink" Target="http://www.childinjuryprevention.org/content/MVOccupant/MV_Logic.pdf" TargetMode="External"/><Relationship Id="rId204" Type="http://schemas.openxmlformats.org/officeDocument/2006/relationships/hyperlink" Target="http://www.childinjuryprevention.org/content/MVOccupant/MV_Logic.pdf" TargetMode="External"/><Relationship Id="rId225" Type="http://schemas.openxmlformats.org/officeDocument/2006/relationships/hyperlink" Target="http://www.ohsu.edu/xd/education/schools/school-of-medicine/departments/clinical-departments/medicine/divisions/hpsm/research/upload/Coach-Manual-ATLAS.pdf" TargetMode="External"/><Relationship Id="rId246" Type="http://schemas.openxmlformats.org/officeDocument/2006/relationships/hyperlink" Target="http://www.mstservices.com/" TargetMode="External"/><Relationship Id="rId267" Type="http://schemas.openxmlformats.org/officeDocument/2006/relationships/hyperlink" Target="https://www.crimesolutions.gov/ProgramDetails.aspx?ID=80" TargetMode="External"/><Relationship Id="rId288" Type="http://schemas.openxmlformats.org/officeDocument/2006/relationships/hyperlink" Target="http://www.nrepp.samhsa.gov/ViewIntervention.aspx?id=51" TargetMode="External"/><Relationship Id="rId411" Type="http://schemas.openxmlformats.org/officeDocument/2006/relationships/hyperlink" Target="http://nrepp.samhsa.gov/ViewIntervention.aspx?id=211" TargetMode="External"/><Relationship Id="rId432" Type="http://schemas.openxmlformats.org/officeDocument/2006/relationships/hyperlink" Target="http://nrepp.samhsa.gov/ViewIntervention.aspx?id=27" TargetMode="External"/><Relationship Id="rId453" Type="http://schemas.openxmlformats.org/officeDocument/2006/relationships/hyperlink" Target="http://nrepp.samhsa.gov/ViewIntervention.aspx?id=186" TargetMode="External"/><Relationship Id="rId474" Type="http://schemas.openxmlformats.org/officeDocument/2006/relationships/hyperlink" Target="http://www.advancedtrauma.com/" TargetMode="External"/><Relationship Id="rId106" Type="http://schemas.openxmlformats.org/officeDocument/2006/relationships/hyperlink" Target="http://www.childinjuryprevention.org/approach.aspx?id=163" TargetMode="External"/><Relationship Id="rId127" Type="http://schemas.openxmlformats.org/officeDocument/2006/relationships/hyperlink" Target="http://www.childinjuryprevention.org/approach.aspx?id=86" TargetMode="External"/><Relationship Id="rId313" Type="http://schemas.openxmlformats.org/officeDocument/2006/relationships/hyperlink" Target="http://www.copingpower.com/" TargetMode="External"/><Relationship Id="rId495" Type="http://schemas.openxmlformats.org/officeDocument/2006/relationships/hyperlink" Target="http://www.research.chop.edu/programs/cfis/publications.php" TargetMode="External"/><Relationship Id="rId10" Type="http://schemas.openxmlformats.org/officeDocument/2006/relationships/hyperlink" Target="http://www.thecommunityguide.org/healthcommunication/supportingmaterials/SETcampaigns.pdf" TargetMode="External"/><Relationship Id="rId31" Type="http://schemas.openxmlformats.org/officeDocument/2006/relationships/hyperlink" Target="http://www.thecommunityguide.org/mvoi/AID/mlda-laws.html" TargetMode="External"/><Relationship Id="rId52" Type="http://schemas.openxmlformats.org/officeDocument/2006/relationships/hyperlink" Target="http://www.thecommunityguide.org/violence/viol-AJPM-recs.pdf" TargetMode="External"/><Relationship Id="rId73" Type="http://schemas.openxmlformats.org/officeDocument/2006/relationships/hyperlink" Target="http://www.thecommunityguide.org/adolescenthealth/Caregiver_Recs.pdf" TargetMode="External"/><Relationship Id="rId94" Type="http://schemas.openxmlformats.org/officeDocument/2006/relationships/hyperlink" Target="http://www.childinjuryprevention.org/approach.aspx?id=16" TargetMode="External"/><Relationship Id="rId148" Type="http://schemas.openxmlformats.org/officeDocument/2006/relationships/hyperlink" Target="http://www.childinjuryprevention.org/content/MVOccupant/MV_Logic.pdf" TargetMode="External"/><Relationship Id="rId169" Type="http://schemas.openxmlformats.org/officeDocument/2006/relationships/hyperlink" Target="http://www.childinjuryprevention.org/approach.aspx?id=156" TargetMode="External"/><Relationship Id="rId334" Type="http://schemas.openxmlformats.org/officeDocument/2006/relationships/hyperlink" Target="http://www.pcit.org/" TargetMode="External"/><Relationship Id="rId355" Type="http://schemas.openxmlformats.org/officeDocument/2006/relationships/hyperlink" Target="http://fcu.cfc.uoregon.edu/" TargetMode="External"/><Relationship Id="rId376" Type="http://schemas.openxmlformats.org/officeDocument/2006/relationships/hyperlink" Target="http://www.childrensaidsociety.org/carrera-pregnancy-prevention" TargetMode="External"/><Relationship Id="rId397" Type="http://schemas.openxmlformats.org/officeDocument/2006/relationships/hyperlink" Target="http://www.fasttrackproject.org/publications.php" TargetMode="External"/><Relationship Id="rId4" Type="http://schemas.openxmlformats.org/officeDocument/2006/relationships/hyperlink" Target="http://www.thecommunityguide.org/hiv/youthdev-community.html" TargetMode="External"/><Relationship Id="rId180" Type="http://schemas.openxmlformats.org/officeDocument/2006/relationships/hyperlink" Target="http://www.childinjuryprevention.org/content/MVOccupant/MV_Logic.pdf" TargetMode="External"/><Relationship Id="rId215" Type="http://schemas.openxmlformats.org/officeDocument/2006/relationships/hyperlink" Target="http://www.lifeskillstraining.com/evaluation.php" TargetMode="External"/><Relationship Id="rId236" Type="http://schemas.openxmlformats.org/officeDocument/2006/relationships/hyperlink" Target="http://www.nrepp.samhsa.gov/ViewIntervention.aspx?id=302" TargetMode="External"/><Relationship Id="rId257" Type="http://schemas.openxmlformats.org/officeDocument/2006/relationships/hyperlink" Target="http://www.prevention.psu.edu/projects/PATHSPublications.html" TargetMode="External"/><Relationship Id="rId278" Type="http://schemas.openxmlformats.org/officeDocument/2006/relationships/hyperlink" Target="http://www.nrepp.samhsa.gov/ViewIntervention.aspx?id=81" TargetMode="External"/><Relationship Id="rId401" Type="http://schemas.openxmlformats.org/officeDocument/2006/relationships/hyperlink" Target="http://www.firststeptosuccess.org/resources.html" TargetMode="External"/><Relationship Id="rId422" Type="http://schemas.openxmlformats.org/officeDocument/2006/relationships/hyperlink" Target="http://www.emc.cmich.edu/mm" TargetMode="External"/><Relationship Id="rId443" Type="http://schemas.openxmlformats.org/officeDocument/2006/relationships/hyperlink" Target="http://tnd.usc.edu/tnt/paper.php" TargetMode="External"/><Relationship Id="rId464" Type="http://schemas.openxmlformats.org/officeDocument/2006/relationships/hyperlink" Target="http://www.preventionpluswellness.com/" TargetMode="External"/><Relationship Id="rId303" Type="http://schemas.openxmlformats.org/officeDocument/2006/relationships/hyperlink" Target="http://www.familiesandschools.org/" TargetMode="External"/><Relationship Id="rId485" Type="http://schemas.openxmlformats.org/officeDocument/2006/relationships/hyperlink" Target="http://www.steppublishers.com/" TargetMode="External"/><Relationship Id="rId42" Type="http://schemas.openxmlformats.org/officeDocument/2006/relationships/hyperlink" Target="http://www.thecommunityguide.org/mvoi/AID/school-based.html" TargetMode="External"/><Relationship Id="rId84" Type="http://schemas.openxmlformats.org/officeDocument/2006/relationships/hyperlink" Target="http://www.childinjuryprevention.org/approach.aspx?id=8" TargetMode="External"/><Relationship Id="rId138" Type="http://schemas.openxmlformats.org/officeDocument/2006/relationships/hyperlink" Target="http://www.childinjuryprevention.org/approach.aspx?id=170" TargetMode="External"/><Relationship Id="rId345" Type="http://schemas.openxmlformats.org/officeDocument/2006/relationships/hyperlink" Target="http://www.successforall.org/Research/State-by-State-Results/state_NC_ES/" TargetMode="External"/><Relationship Id="rId387" Type="http://schemas.openxmlformats.org/officeDocument/2006/relationships/hyperlink" Target="http://nrepp.samhsa.gov/ViewIntervention.aspx?id=9" TargetMode="External"/><Relationship Id="rId191" Type="http://schemas.openxmlformats.org/officeDocument/2006/relationships/hyperlink" Target="http://www.childinjuryprevention.org/approach.aspx?id=155" TargetMode="External"/><Relationship Id="rId205" Type="http://schemas.openxmlformats.org/officeDocument/2006/relationships/hyperlink" Target="http://www.childinjuryprevention.org/approach.aspx?id=150" TargetMode="External"/><Relationship Id="rId247" Type="http://schemas.openxmlformats.org/officeDocument/2006/relationships/hyperlink" Target="http://www.mstservices.com/outcomestudies.pdf" TargetMode="External"/><Relationship Id="rId412" Type="http://schemas.openxmlformats.org/officeDocument/2006/relationships/hyperlink" Target="http://www.thinkingchild.com/" TargetMode="External"/><Relationship Id="rId107" Type="http://schemas.openxmlformats.org/officeDocument/2006/relationships/hyperlink" Target="https://eweb.naccho.org/eweb/dynamicpage.aspx?webcode=mpview&amp;customerkey=CA492343-70E0-4059-ADA3-384BC0202992&amp;am1_key=D2A94908-6177-4F03-BA74-9729BE675A3B&amp;am2_key=06FA3773-8E20-468D-A5E7-D92F15A63353&amp;pt=5" TargetMode="External"/><Relationship Id="rId289" Type="http://schemas.openxmlformats.org/officeDocument/2006/relationships/hyperlink" Target="http://www.reconnectingyouth.com/" TargetMode="External"/><Relationship Id="rId454" Type="http://schemas.openxmlformats.org/officeDocument/2006/relationships/hyperlink" Target="http://www.sayitstraight.org/" TargetMode="External"/><Relationship Id="rId496" Type="http://schemas.openxmlformats.org/officeDocument/2006/relationships/hyperlink" Target="http://nrepp.samhsa.gov/ViewIntervention.aspx?id=91" TargetMode="External"/><Relationship Id="rId11" Type="http://schemas.openxmlformats.org/officeDocument/2006/relationships/hyperlink" Target="http://www.thecommunityguide.org/mvoi/mvoi-AJPM-evrev-child-safety-seat.pdf" TargetMode="External"/><Relationship Id="rId53" Type="http://schemas.openxmlformats.org/officeDocument/2006/relationships/hyperlink" Target="http://www.uspreventiveservicestaskforce.org/uspstf07/mvoi/mvoirs.htm" TargetMode="External"/><Relationship Id="rId149" Type="http://schemas.openxmlformats.org/officeDocument/2006/relationships/hyperlink" Target="http://www.childinjuryprevention.org/approach.aspx?id=37" TargetMode="External"/><Relationship Id="rId314" Type="http://schemas.openxmlformats.org/officeDocument/2006/relationships/hyperlink" Target="http://www.blueprintsprograms.com/factSheet.php?pid=0a57cb53ba59c46fc4b692527a38a87c78d84028" TargetMode="External"/><Relationship Id="rId356" Type="http://schemas.openxmlformats.org/officeDocument/2006/relationships/hyperlink" Target="http://nrepp.samhsa.gov/ViewIntervention.aspx?id=41" TargetMode="External"/><Relationship Id="rId398" Type="http://schemas.openxmlformats.org/officeDocument/2006/relationships/hyperlink" Target="https://www.crimesolutions.gov/ProgramDetails.aspx?ID=296" TargetMode="External"/><Relationship Id="rId95" Type="http://schemas.openxmlformats.org/officeDocument/2006/relationships/hyperlink" Target="http://www.childinjuryprevention.org/approach.aspx?id=121" TargetMode="External"/><Relationship Id="rId160" Type="http://schemas.openxmlformats.org/officeDocument/2006/relationships/hyperlink" Target="http://www.childinjuryprevention.org/approach.aspx?id=33" TargetMode="External"/><Relationship Id="rId216" Type="http://schemas.openxmlformats.org/officeDocument/2006/relationships/hyperlink" Target="http://www.nrepp.samhsa.gov/ViewIntervention.aspx?id=48" TargetMode="External"/><Relationship Id="rId423" Type="http://schemas.openxmlformats.org/officeDocument/2006/relationships/hyperlink" Target="http://www.emc.cmich.edu/mm/eval.htm" TargetMode="External"/><Relationship Id="rId258" Type="http://schemas.openxmlformats.org/officeDocument/2006/relationships/hyperlink" Target="http://www.channing-bete.com/prevention-programs/paths/paths.html" TargetMode="External"/><Relationship Id="rId465" Type="http://schemas.openxmlformats.org/officeDocument/2006/relationships/hyperlink" Target="http://nrepp.samhsa.gov/ViewIntervention.aspx?id=43" TargetMode="External"/><Relationship Id="rId22" Type="http://schemas.openxmlformats.org/officeDocument/2006/relationships/hyperlink" Target="http://www.thecommunityguide.org/mvoi/safetybelts/lawsmandatinguse.html" TargetMode="External"/><Relationship Id="rId64" Type="http://schemas.openxmlformats.org/officeDocument/2006/relationships/hyperlink" Target="http://onlinelibrary.wiley.com/doi/10.1002/14651858.CD003600.pub3/full" TargetMode="External"/><Relationship Id="rId118" Type="http://schemas.openxmlformats.org/officeDocument/2006/relationships/hyperlink" Target="http://www.childinjuryprevention.org/content/Firearm/Firearm_Logic.pdf" TargetMode="External"/><Relationship Id="rId325" Type="http://schemas.openxmlformats.org/officeDocument/2006/relationships/hyperlink" Target="http://www.nrepp.samhsa.gov/ViewIntervention.aspx?id=184" TargetMode="External"/><Relationship Id="rId367" Type="http://schemas.openxmlformats.org/officeDocument/2006/relationships/hyperlink" Target="http://www.allstarsprevention.com/new/index2.html" TargetMode="External"/><Relationship Id="rId171" Type="http://schemas.openxmlformats.org/officeDocument/2006/relationships/hyperlink" Target="http://www.childinjuryprevention.org/approach.aspx?id=47" TargetMode="External"/><Relationship Id="rId227" Type="http://schemas.openxmlformats.org/officeDocument/2006/relationships/hyperlink" Target="http://www.bbbs.org/site/c.9iILI3NGKhK6F/b.5961035/k.A153/Big_impact8212proven_results.htm" TargetMode="External"/><Relationship Id="rId269" Type="http://schemas.openxmlformats.org/officeDocument/2006/relationships/hyperlink" Target="http://www.nrepp.samhsa.gov/ViewIntervention.aspx?id=203" TargetMode="External"/><Relationship Id="rId434" Type="http://schemas.openxmlformats.org/officeDocument/2006/relationships/hyperlink" Target="http://www.gopll.com/" TargetMode="External"/><Relationship Id="rId476" Type="http://schemas.openxmlformats.org/officeDocument/2006/relationships/hyperlink" Target="http://www.clemson.edu/olweus/index.html" TargetMode="External"/><Relationship Id="rId33" Type="http://schemas.openxmlformats.org/officeDocument/2006/relationships/hyperlink" Target="http://www.thecommunityguide.org/mvoi/AID/sobrietyckpts.html" TargetMode="External"/><Relationship Id="rId129" Type="http://schemas.openxmlformats.org/officeDocument/2006/relationships/hyperlink" Target="http://www.childinjuryprevention.org/approach.aspx?id=89" TargetMode="External"/><Relationship Id="rId280" Type="http://schemas.openxmlformats.org/officeDocument/2006/relationships/hyperlink" Target="http://uwpress.wisc.edu/books/0129.htm" TargetMode="External"/><Relationship Id="rId336" Type="http://schemas.openxmlformats.org/officeDocument/2006/relationships/hyperlink" Target="http://www.nrepp.samhsa.gov/ViewIntervention.aspx?id=66" TargetMode="External"/><Relationship Id="rId75" Type="http://schemas.openxmlformats.org/officeDocument/2006/relationships/hyperlink" Target="http://www.ihs.gov/injuryprevention/documents/david%20wallace%20effective%20stategies.pdf" TargetMode="External"/><Relationship Id="rId140" Type="http://schemas.openxmlformats.org/officeDocument/2006/relationships/hyperlink" Target="http://www.childinjuryprevention.org/approach.aspx?id=44" TargetMode="External"/><Relationship Id="rId182" Type="http://schemas.openxmlformats.org/officeDocument/2006/relationships/hyperlink" Target="http://www.childinjuryprevention.org/content/MVOccupant/MV_Logic.pdf" TargetMode="External"/><Relationship Id="rId378" Type="http://schemas.openxmlformats.org/officeDocument/2006/relationships/hyperlink" Target="https://www.crimesolutions.gov/ProgramDetails.aspx?ID=205" TargetMode="External"/><Relationship Id="rId403" Type="http://schemas.openxmlformats.org/officeDocument/2006/relationships/hyperlink" Target="http://www.great-online.org/" TargetMode="External"/><Relationship Id="rId6" Type="http://schemas.openxmlformats.org/officeDocument/2006/relationships/hyperlink" Target="http://www.thecommunityguide.org/violence/supportingmaterials/SETViolence-YouthTransferspecificdeter.pdf" TargetMode="External"/><Relationship Id="rId238" Type="http://schemas.openxmlformats.org/officeDocument/2006/relationships/hyperlink" Target="http://www.nrepp.samhsa.gov/ViewIntervention.aspx?id=18" TargetMode="External"/><Relationship Id="rId445" Type="http://schemas.openxmlformats.org/officeDocument/2006/relationships/hyperlink" Target="http://www.niylp.org/" TargetMode="External"/><Relationship Id="rId487" Type="http://schemas.openxmlformats.org/officeDocument/2006/relationships/hyperlink" Target="https://www.crimesolutions.gov/ProgramDetails.aspx?ID=317" TargetMode="External"/><Relationship Id="rId291" Type="http://schemas.openxmlformats.org/officeDocument/2006/relationships/hyperlink" Target="https://www.crimesolutions.gov/ProgramDetails.aspx?ID=272" TargetMode="External"/><Relationship Id="rId305" Type="http://schemas.openxmlformats.org/officeDocument/2006/relationships/hyperlink" Target="http://www.nrepp.samhsa.gov/ViewIntervention.aspx?id=7" TargetMode="External"/><Relationship Id="rId347" Type="http://schemas.openxmlformats.org/officeDocument/2006/relationships/hyperlink" Target="http://tfcbt.musc.edu/" TargetMode="External"/><Relationship Id="rId44" Type="http://schemas.openxmlformats.org/officeDocument/2006/relationships/hyperlink" Target="http://www.thecommunityguide.org/mvoi/mvoi-AJPM-evrev-school-based.pdf" TargetMode="External"/><Relationship Id="rId86" Type="http://schemas.openxmlformats.org/officeDocument/2006/relationships/hyperlink" Target="http://www.childinjuryprevention.org/content/Drowning/Drowning_LogicModel.pdf" TargetMode="External"/><Relationship Id="rId151" Type="http://schemas.openxmlformats.org/officeDocument/2006/relationships/hyperlink" Target="http://www.childinjuryprevention.org/approach.aspx?id=39" TargetMode="External"/><Relationship Id="rId389" Type="http://schemas.openxmlformats.org/officeDocument/2006/relationships/hyperlink" Target="http://www.pire.org/communitytrials/Publications.htm" TargetMode="External"/><Relationship Id="rId193" Type="http://schemas.openxmlformats.org/officeDocument/2006/relationships/hyperlink" Target="http://www.childinjuryprevention.org/approach.aspx?id=155" TargetMode="External"/><Relationship Id="rId207" Type="http://schemas.openxmlformats.org/officeDocument/2006/relationships/hyperlink" Target="http://www.childinjuryprevention.org/approach.aspx?id=152" TargetMode="External"/><Relationship Id="rId249" Type="http://schemas.openxmlformats.org/officeDocument/2006/relationships/hyperlink" Target="http://www.positiveaction.net/" TargetMode="External"/><Relationship Id="rId414" Type="http://schemas.openxmlformats.org/officeDocument/2006/relationships/hyperlink" Target="http://www.jobcorps.gov/home.aspx" TargetMode="External"/><Relationship Id="rId456" Type="http://schemas.openxmlformats.org/officeDocument/2006/relationships/hyperlink" Target="https://www.crimesolutions.gov/ProgramDetails.aspx?ID=231" TargetMode="External"/><Relationship Id="rId498" Type="http://schemas.openxmlformats.org/officeDocument/2006/relationships/hyperlink" Target="http://www.promisingpractices.net/program.asp?programid=72" TargetMode="External"/><Relationship Id="rId13" Type="http://schemas.openxmlformats.org/officeDocument/2006/relationships/hyperlink" Target="http://www.thecommunityguide.org/healthcommunication/campaigns.html" TargetMode="External"/><Relationship Id="rId109" Type="http://schemas.openxmlformats.org/officeDocument/2006/relationships/hyperlink" Target="https://eweb.naccho.org/eweb/dynamicpage.aspx?webcode=mpview&amp;customerkey=EFFF0AD8-9714-47E5-BBC0-865C7BF8CD9F&amp;am1_key=C698C835-D04C-47F4-84FD-BFB5EB992B35&amp;am2_key=03AA6611-BE45-4978-A8FB-1B54995EA1B5&amp;pt=5" TargetMode="External"/><Relationship Id="rId260" Type="http://schemas.openxmlformats.org/officeDocument/2006/relationships/hyperlink" Target="http://www.hazelden.org/web/public/safedates.page" TargetMode="External"/><Relationship Id="rId316" Type="http://schemas.openxmlformats.org/officeDocument/2006/relationships/hyperlink" Target="http://www.nrepp.samhsa.gov/ViewIntervention.aspx?id=277" TargetMode="External"/><Relationship Id="rId55" Type="http://schemas.openxmlformats.org/officeDocument/2006/relationships/hyperlink" Target="http://onlinelibrary.wiley.com/doi/10.1002/14651858.CD004335.pub2/full" TargetMode="External"/><Relationship Id="rId97" Type="http://schemas.openxmlformats.org/officeDocument/2006/relationships/hyperlink" Target="http://www.childinjuryprevention.org/approach.aspx?id=123" TargetMode="External"/><Relationship Id="rId120" Type="http://schemas.openxmlformats.org/officeDocument/2006/relationships/hyperlink" Target="http://www.childinjuryprevention.org/content/Firearm/Firearm_Logic.pdf" TargetMode="External"/><Relationship Id="rId358" Type="http://schemas.openxmlformats.org/officeDocument/2006/relationships/hyperlink" Target="http://www.chestnut.org/LI/ACRAACC" TargetMode="External"/><Relationship Id="rId162" Type="http://schemas.openxmlformats.org/officeDocument/2006/relationships/hyperlink" Target="http://www.childinjuryprevention.org/content/MVOccupant/MV_Logic.pdf" TargetMode="External"/><Relationship Id="rId218" Type="http://schemas.openxmlformats.org/officeDocument/2006/relationships/hyperlink" Target="http://www.mtfc.com/index.html" TargetMode="External"/><Relationship Id="rId425" Type="http://schemas.openxmlformats.org/officeDocument/2006/relationships/hyperlink" Target="http://depts.washington.edu/pbhjp/projects/fit.php" TargetMode="External"/><Relationship Id="rId467" Type="http://schemas.openxmlformats.org/officeDocument/2006/relationships/hyperlink" Target="http://nrepp.samhsa.gov/ViewIntervention.aspx?id=64" TargetMode="External"/><Relationship Id="rId271" Type="http://schemas.openxmlformats.org/officeDocument/2006/relationships/hyperlink" Target="http://wymancenter.org/replicateto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childrenssafetynetwork.org/" TargetMode="External"/><Relationship Id="rId13" Type="http://schemas.openxmlformats.org/officeDocument/2006/relationships/hyperlink" Target="http://www.poolsafely.gov/" TargetMode="External"/><Relationship Id="rId18" Type="http://schemas.openxmlformats.org/officeDocument/2006/relationships/hyperlink" Target="http://www.hsph.harvard.edu/hicrc/firearms-research/" TargetMode="External"/><Relationship Id="rId26" Type="http://schemas.openxmlformats.org/officeDocument/2006/relationships/hyperlink" Target="http://www.naccho.org/" TargetMode="External"/><Relationship Id="rId39" Type="http://schemas.openxmlformats.org/officeDocument/2006/relationships/printerSettings" Target="../printerSettings/printerSettings4.bin"/><Relationship Id="rId3" Type="http://schemas.openxmlformats.org/officeDocument/2006/relationships/hyperlink" Target="http://www.cdc.gov/HealthyYouth/" TargetMode="External"/><Relationship Id="rId21" Type="http://schemas.openxmlformats.org/officeDocument/2006/relationships/hyperlink" Target="http://www.nsc.org/" TargetMode="External"/><Relationship Id="rId34" Type="http://schemas.openxmlformats.org/officeDocument/2006/relationships/hyperlink" Target="http://www.naccho.org/about/partners_funders.cfm" TargetMode="External"/><Relationship Id="rId7" Type="http://schemas.openxmlformats.org/officeDocument/2006/relationships/hyperlink" Target="http://ctb.ku.edu/en/table-of-contents" TargetMode="External"/><Relationship Id="rId12" Type="http://schemas.openxmlformats.org/officeDocument/2006/relationships/hyperlink" Target="http://www.healthychildren.org/" TargetMode="External"/><Relationship Id="rId17" Type="http://schemas.openxmlformats.org/officeDocument/2006/relationships/hyperlink" Target="http://www.stopbullying.gov/prevention/index.html" TargetMode="External"/><Relationship Id="rId25" Type="http://schemas.openxmlformats.org/officeDocument/2006/relationships/hyperlink" Target="http://www.promisingpractices.net/" TargetMode="External"/><Relationship Id="rId33" Type="http://schemas.openxmlformats.org/officeDocument/2006/relationships/hyperlink" Target="http://www.cdc.gov/mmwr/preview/mmwrhtml/00036941.htm" TargetMode="External"/><Relationship Id="rId38" Type="http://schemas.openxmlformats.org/officeDocument/2006/relationships/hyperlink" Target="http://www.cpsc.gov/" TargetMode="External"/><Relationship Id="rId2" Type="http://schemas.openxmlformats.org/officeDocument/2006/relationships/hyperlink" Target="http://healthypeople.gov/2020/Implement/EBR.aspx" TargetMode="External"/><Relationship Id="rId16" Type="http://schemas.openxmlformats.org/officeDocument/2006/relationships/hyperlink" Target="http://www.uptodate.com/contents/search" TargetMode="External"/><Relationship Id="rId20" Type="http://schemas.openxmlformats.org/officeDocument/2006/relationships/hyperlink" Target="http://www.cebc4cw.org/" TargetMode="External"/><Relationship Id="rId29" Type="http://schemas.openxmlformats.org/officeDocument/2006/relationships/hyperlink" Target="http://www.blueprintsprograms.com/" TargetMode="External"/><Relationship Id="rId1" Type="http://schemas.openxmlformats.org/officeDocument/2006/relationships/hyperlink" Target="http://www.childinjuryprevention.org/mechanisms.html" TargetMode="External"/><Relationship Id="rId6" Type="http://schemas.openxmlformats.org/officeDocument/2006/relationships/hyperlink" Target="http://www.thecochranelibrary.com/details/browseReviews/1021527/Prevention-of-injuries.html" TargetMode="External"/><Relationship Id="rId11" Type="http://schemas.openxmlformats.org/officeDocument/2006/relationships/hyperlink" Target="http://www.safekids.org/" TargetMode="External"/><Relationship Id="rId24" Type="http://schemas.openxmlformats.org/officeDocument/2006/relationships/hyperlink" Target="http://www.crimesolutions.gov/" TargetMode="External"/><Relationship Id="rId32" Type="http://schemas.openxmlformats.org/officeDocument/2006/relationships/hyperlink" Target="http://www.cdc.gov/injury/index.html" TargetMode="External"/><Relationship Id="rId37" Type="http://schemas.openxmlformats.org/officeDocument/2006/relationships/hyperlink" Target="http://www.pedbikeinfo.org/" TargetMode="External"/><Relationship Id="rId5" Type="http://schemas.openxmlformats.org/officeDocument/2006/relationships/hyperlink" Target="https://www.childwelfare.gov/preventing/evidence/" TargetMode="External"/><Relationship Id="rId15" Type="http://schemas.openxmlformats.org/officeDocument/2006/relationships/hyperlink" Target="http://www.nhtsa.gov/" TargetMode="External"/><Relationship Id="rId23" Type="http://schemas.openxmlformats.org/officeDocument/2006/relationships/hyperlink" Target="http://nrepp.samhsa.gov/Index.aspx" TargetMode="External"/><Relationship Id="rId28" Type="http://schemas.openxmlformats.org/officeDocument/2006/relationships/hyperlink" Target="http://www.thecommunityguide.org/" TargetMode="External"/><Relationship Id="rId36" Type="http://schemas.openxmlformats.org/officeDocument/2006/relationships/hyperlink" Target="http://www.coalition4evidence.org/" TargetMode="External"/><Relationship Id="rId10" Type="http://schemas.openxmlformats.org/officeDocument/2006/relationships/hyperlink" Target="http://www.uspreventiveservicestaskforce.org/" TargetMode="External"/><Relationship Id="rId19" Type="http://schemas.openxmlformats.org/officeDocument/2006/relationships/hyperlink" Target="http://www.amchp.org/" TargetMode="External"/><Relationship Id="rId31" Type="http://schemas.openxmlformats.org/officeDocument/2006/relationships/hyperlink" Target="http://mchlibrary.info/databases/links-organizations.php?wScript=MCHBResourceCentersLinks" TargetMode="External"/><Relationship Id="rId4" Type="http://schemas.openxmlformats.org/officeDocument/2006/relationships/hyperlink" Target="http://homvee.acf.hhs.gov/programs.aspx" TargetMode="External"/><Relationship Id="rId9" Type="http://schemas.openxmlformats.org/officeDocument/2006/relationships/hyperlink" Target="http://www.cdc.gov/violenceprevention/childmaltreatment/prevention.html" TargetMode="External"/><Relationship Id="rId14" Type="http://schemas.openxmlformats.org/officeDocument/2006/relationships/hyperlink" Target="http://www.preventviolence.info/" TargetMode="External"/><Relationship Id="rId22" Type="http://schemas.openxmlformats.org/officeDocument/2006/relationships/hyperlink" Target="http://www.ojjdp.gov/mpg/" TargetMode="External"/><Relationship Id="rId27" Type="http://schemas.openxmlformats.org/officeDocument/2006/relationships/hyperlink" Target="http://www.campbellcollaboration.org/" TargetMode="External"/><Relationship Id="rId30" Type="http://schemas.openxmlformats.org/officeDocument/2006/relationships/hyperlink" Target="http://www.safestates.org/" TargetMode="External"/><Relationship Id="rId35" Type="http://schemas.openxmlformats.org/officeDocument/2006/relationships/hyperlink" Target="http://www.cdc.gov/motorvehiclesafety/teenbrie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abSelected="1" workbookViewId="0">
      <selection sqref="A1:B1"/>
    </sheetView>
  </sheetViews>
  <sheetFormatPr defaultRowHeight="15" x14ac:dyDescent="0.25"/>
  <cols>
    <col min="1" max="1" width="36.140625" customWidth="1"/>
    <col min="2" max="2" width="69.7109375" customWidth="1"/>
    <col min="3" max="3" width="62" customWidth="1"/>
  </cols>
  <sheetData>
    <row r="1" spans="1:3" ht="33" customHeight="1" x14ac:dyDescent="0.25">
      <c r="A1" s="397" t="s">
        <v>1908</v>
      </c>
      <c r="B1" s="397"/>
    </row>
    <row r="2" spans="1:3" ht="37.5" customHeight="1" x14ac:dyDescent="0.25">
      <c r="A2" s="397" t="s">
        <v>1892</v>
      </c>
      <c r="B2" s="397"/>
    </row>
    <row r="3" spans="1:3" x14ac:dyDescent="0.25">
      <c r="A3" s="397" t="s">
        <v>1891</v>
      </c>
      <c r="B3" s="397"/>
    </row>
    <row r="4" spans="1:3" ht="15.75" thickBot="1" x14ac:dyDescent="0.3">
      <c r="A4" s="398"/>
      <c r="B4" s="398"/>
    </row>
    <row r="5" spans="1:3" ht="60" customHeight="1" thickBot="1" x14ac:dyDescent="0.3">
      <c r="A5" s="405" t="s">
        <v>1890</v>
      </c>
      <c r="B5" s="406"/>
      <c r="C5" s="407"/>
    </row>
    <row r="6" spans="1:3" ht="15.75" thickBot="1" x14ac:dyDescent="0.3">
      <c r="A6" s="356" t="s">
        <v>1820</v>
      </c>
      <c r="B6" s="357" t="s">
        <v>1821</v>
      </c>
      <c r="C6" s="357" t="s">
        <v>1822</v>
      </c>
    </row>
    <row r="7" spans="1:3" ht="15.75" thickBot="1" x14ac:dyDescent="0.3">
      <c r="A7" s="358" t="s">
        <v>1823</v>
      </c>
      <c r="B7" s="359" t="s">
        <v>1824</v>
      </c>
      <c r="C7" s="360" t="s">
        <v>1825</v>
      </c>
    </row>
    <row r="8" spans="1:3" ht="27" thickBot="1" x14ac:dyDescent="0.3">
      <c r="A8" s="358" t="s">
        <v>1826</v>
      </c>
      <c r="B8" s="359" t="s">
        <v>1888</v>
      </c>
      <c r="C8" s="365" t="s">
        <v>1889</v>
      </c>
    </row>
    <row r="9" spans="1:3" ht="15.75" thickBot="1" x14ac:dyDescent="0.3">
      <c r="A9" s="358" t="s">
        <v>1827</v>
      </c>
      <c r="B9" s="359" t="s">
        <v>1828</v>
      </c>
      <c r="C9" s="360" t="s">
        <v>1825</v>
      </c>
    </row>
    <row r="10" spans="1:3" ht="15.75" thickBot="1" x14ac:dyDescent="0.3">
      <c r="A10" s="358" t="s">
        <v>1829</v>
      </c>
      <c r="B10" s="359" t="s">
        <v>1830</v>
      </c>
      <c r="C10" s="360" t="s">
        <v>1825</v>
      </c>
    </row>
    <row r="11" spans="1:3" ht="15.75" thickBot="1" x14ac:dyDescent="0.3">
      <c r="A11" s="358" t="s">
        <v>1831</v>
      </c>
      <c r="B11" s="359" t="s">
        <v>1832</v>
      </c>
      <c r="C11" s="360" t="s">
        <v>1833</v>
      </c>
    </row>
    <row r="12" spans="1:3" ht="15.75" thickBot="1" x14ac:dyDescent="0.3">
      <c r="A12" s="358" t="s">
        <v>1834</v>
      </c>
      <c r="B12" s="359" t="s">
        <v>1835</v>
      </c>
      <c r="C12" s="360" t="s">
        <v>1836</v>
      </c>
    </row>
    <row r="13" spans="1:3" ht="44.25" customHeight="1" thickBot="1" x14ac:dyDescent="0.3">
      <c r="A13" s="358" t="s">
        <v>1837</v>
      </c>
      <c r="B13" s="359" t="s">
        <v>1838</v>
      </c>
      <c r="C13" s="360" t="s">
        <v>1836</v>
      </c>
    </row>
    <row r="14" spans="1:3" ht="19.5" customHeight="1" thickBot="1" x14ac:dyDescent="0.3">
      <c r="A14" s="358" t="s">
        <v>1839</v>
      </c>
      <c r="B14" s="359" t="s">
        <v>1840</v>
      </c>
      <c r="C14" s="360" t="s">
        <v>1836</v>
      </c>
    </row>
    <row r="15" spans="1:3" ht="15.75" thickBot="1" x14ac:dyDescent="0.3">
      <c r="A15" s="358" t="s">
        <v>1841</v>
      </c>
      <c r="B15" s="359" t="s">
        <v>1842</v>
      </c>
      <c r="C15" s="360" t="s">
        <v>1836</v>
      </c>
    </row>
    <row r="16" spans="1:3" ht="39.75" thickBot="1" x14ac:dyDescent="0.3">
      <c r="A16" s="358" t="s">
        <v>1843</v>
      </c>
      <c r="B16" s="359" t="s">
        <v>1844</v>
      </c>
      <c r="C16" s="360" t="s">
        <v>1845</v>
      </c>
    </row>
    <row r="17" spans="1:3" ht="72" customHeight="1" thickBot="1" x14ac:dyDescent="0.3">
      <c r="A17" s="358" t="s">
        <v>1846</v>
      </c>
      <c r="B17" s="359" t="s">
        <v>1847</v>
      </c>
      <c r="C17" s="360" t="s">
        <v>1848</v>
      </c>
    </row>
    <row r="18" spans="1:3" ht="47.25" customHeight="1" thickBot="1" x14ac:dyDescent="0.3">
      <c r="A18" s="358" t="s">
        <v>1849</v>
      </c>
      <c r="B18" s="359" t="s">
        <v>1850</v>
      </c>
      <c r="C18" s="360" t="s">
        <v>1851</v>
      </c>
    </row>
    <row r="19" spans="1:3" ht="38.25" customHeight="1" thickBot="1" x14ac:dyDescent="0.3">
      <c r="A19" s="358" t="s">
        <v>1852</v>
      </c>
      <c r="B19" s="359" t="s">
        <v>1564</v>
      </c>
      <c r="C19" s="360" t="s">
        <v>1853</v>
      </c>
    </row>
    <row r="20" spans="1:3" x14ac:dyDescent="0.25">
      <c r="A20" s="399" t="s">
        <v>1854</v>
      </c>
      <c r="B20" s="402" t="s">
        <v>1855</v>
      </c>
      <c r="C20" s="361" t="s">
        <v>1856</v>
      </c>
    </row>
    <row r="21" spans="1:3" ht="13.5" customHeight="1" x14ac:dyDescent="0.25">
      <c r="A21" s="400"/>
      <c r="B21" s="403"/>
      <c r="C21" s="361" t="s">
        <v>1857</v>
      </c>
    </row>
    <row r="22" spans="1:3" ht="18.75" customHeight="1" x14ac:dyDescent="0.25">
      <c r="A22" s="400"/>
      <c r="B22" s="403"/>
      <c r="C22" s="361" t="s">
        <v>1858</v>
      </c>
    </row>
    <row r="23" spans="1:3" ht="17.25" customHeight="1" x14ac:dyDescent="0.25">
      <c r="A23" s="400"/>
      <c r="B23" s="403"/>
      <c r="C23" s="361" t="s">
        <v>1859</v>
      </c>
    </row>
    <row r="24" spans="1:3" x14ac:dyDescent="0.25">
      <c r="A24" s="400"/>
      <c r="B24" s="403"/>
      <c r="C24" s="361" t="s">
        <v>1860</v>
      </c>
    </row>
    <row r="25" spans="1:3" x14ac:dyDescent="0.25">
      <c r="A25" s="400"/>
      <c r="B25" s="403"/>
      <c r="C25" s="361" t="s">
        <v>1861</v>
      </c>
    </row>
    <row r="26" spans="1:3" x14ac:dyDescent="0.25">
      <c r="A26" s="400"/>
      <c r="B26" s="403"/>
      <c r="C26" s="361" t="s">
        <v>1862</v>
      </c>
    </row>
    <row r="27" spans="1:3" x14ac:dyDescent="0.25">
      <c r="A27" s="400"/>
      <c r="B27" s="403"/>
      <c r="C27" s="361" t="s">
        <v>1863</v>
      </c>
    </row>
    <row r="28" spans="1:3" ht="15.75" thickBot="1" x14ac:dyDescent="0.3">
      <c r="A28" s="401"/>
      <c r="B28" s="404"/>
      <c r="C28" s="362" t="s">
        <v>1864</v>
      </c>
    </row>
    <row r="29" spans="1:3" ht="124.5" customHeight="1" thickBot="1" x14ac:dyDescent="0.3">
      <c r="A29" s="358" t="s">
        <v>1865</v>
      </c>
      <c r="B29" s="402" t="s">
        <v>1866</v>
      </c>
      <c r="C29" s="408" t="s">
        <v>1886</v>
      </c>
    </row>
    <row r="30" spans="1:3" ht="124.5" customHeight="1" thickBot="1" x14ac:dyDescent="0.3">
      <c r="A30" s="358" t="s">
        <v>1867</v>
      </c>
      <c r="B30" s="404"/>
      <c r="C30" s="409"/>
    </row>
    <row r="31" spans="1:3" x14ac:dyDescent="0.25">
      <c r="A31" s="399" t="s">
        <v>1868</v>
      </c>
      <c r="B31" s="402" t="s">
        <v>1869</v>
      </c>
      <c r="C31" s="363" t="s">
        <v>1870</v>
      </c>
    </row>
    <row r="32" spans="1:3" x14ac:dyDescent="0.25">
      <c r="A32" s="400"/>
      <c r="B32" s="403"/>
      <c r="C32" s="363" t="s">
        <v>1871</v>
      </c>
    </row>
    <row r="33" spans="1:3" x14ac:dyDescent="0.25">
      <c r="A33" s="400"/>
      <c r="B33" s="403"/>
      <c r="C33" s="363" t="s">
        <v>1872</v>
      </c>
    </row>
    <row r="34" spans="1:3" x14ac:dyDescent="0.25">
      <c r="A34" s="400"/>
      <c r="B34" s="403"/>
      <c r="C34" s="363" t="s">
        <v>1873</v>
      </c>
    </row>
    <row r="35" spans="1:3" x14ac:dyDescent="0.25">
      <c r="A35" s="400"/>
      <c r="B35" s="403"/>
      <c r="C35" s="363" t="s">
        <v>1874</v>
      </c>
    </row>
    <row r="36" spans="1:3" ht="15.75" thickBot="1" x14ac:dyDescent="0.3">
      <c r="A36" s="401"/>
      <c r="B36" s="404"/>
      <c r="C36" s="364" t="s">
        <v>1875</v>
      </c>
    </row>
    <row r="37" spans="1:3" x14ac:dyDescent="0.25">
      <c r="A37" s="399" t="s">
        <v>1876</v>
      </c>
      <c r="B37" s="402" t="s">
        <v>1877</v>
      </c>
      <c r="C37" s="363" t="s">
        <v>1878</v>
      </c>
    </row>
    <row r="38" spans="1:3" x14ac:dyDescent="0.25">
      <c r="A38" s="400"/>
      <c r="B38" s="403"/>
      <c r="C38" s="363" t="s">
        <v>1879</v>
      </c>
    </row>
    <row r="39" spans="1:3" x14ac:dyDescent="0.25">
      <c r="A39" s="400"/>
      <c r="B39" s="403"/>
      <c r="C39" s="363" t="s">
        <v>1880</v>
      </c>
    </row>
    <row r="40" spans="1:3" x14ac:dyDescent="0.25">
      <c r="A40" s="400"/>
      <c r="B40" s="403"/>
      <c r="C40" s="363" t="s">
        <v>1881</v>
      </c>
    </row>
    <row r="41" spans="1:3" x14ac:dyDescent="0.25">
      <c r="A41" s="400"/>
      <c r="B41" s="403"/>
      <c r="C41" s="363" t="s">
        <v>1882</v>
      </c>
    </row>
    <row r="42" spans="1:3" x14ac:dyDescent="0.25">
      <c r="A42" s="400"/>
      <c r="B42" s="403"/>
      <c r="C42" s="363" t="s">
        <v>1883</v>
      </c>
    </row>
    <row r="43" spans="1:3" x14ac:dyDescent="0.25">
      <c r="A43" s="400"/>
      <c r="B43" s="403"/>
      <c r="C43" s="363" t="s">
        <v>1884</v>
      </c>
    </row>
    <row r="44" spans="1:3" x14ac:dyDescent="0.25">
      <c r="A44" s="400"/>
      <c r="B44" s="403"/>
      <c r="C44" s="363" t="s">
        <v>1885</v>
      </c>
    </row>
    <row r="45" spans="1:3" ht="15.75" thickBot="1" x14ac:dyDescent="0.3">
      <c r="A45" s="401"/>
      <c r="B45" s="404"/>
      <c r="C45" s="364" t="s">
        <v>1875</v>
      </c>
    </row>
  </sheetData>
  <mergeCells count="12">
    <mergeCell ref="A1:B1"/>
    <mergeCell ref="A2:B2"/>
    <mergeCell ref="A3:B4"/>
    <mergeCell ref="A37:A45"/>
    <mergeCell ref="B37:B45"/>
    <mergeCell ref="A5:C5"/>
    <mergeCell ref="A20:A28"/>
    <mergeCell ref="B20:B28"/>
    <mergeCell ref="B29:B30"/>
    <mergeCell ref="C29:C30"/>
    <mergeCell ref="A31:A36"/>
    <mergeCell ref="B31:B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529"/>
  <sheetViews>
    <sheetView zoomScale="60" zoomScaleNormal="60" workbookViewId="0">
      <pane xSplit="1" ySplit="2" topLeftCell="B3" activePane="bottomRight" state="frozen"/>
      <selection pane="topRight" activeCell="B1" sqref="B1"/>
      <selection pane="bottomLeft" activeCell="A2" sqref="A2"/>
      <selection pane="bottomRight" activeCell="P144" sqref="P144"/>
    </sheetView>
  </sheetViews>
  <sheetFormatPr defaultRowHeight="12.75" x14ac:dyDescent="0.25"/>
  <cols>
    <col min="1" max="1" width="32.7109375" style="375" customWidth="1"/>
    <col min="2" max="2" width="29.42578125" style="77" bestFit="1" customWidth="1"/>
    <col min="3" max="6" width="18.140625" style="78" customWidth="1"/>
    <col min="7" max="7" width="23.140625" style="78" customWidth="1"/>
    <col min="8" max="8" width="18.140625" style="78" customWidth="1"/>
    <col min="9" max="9" width="40.42578125" style="7" bestFit="1" customWidth="1"/>
    <col min="10" max="10" width="18.140625" style="7" customWidth="1"/>
    <col min="11" max="11" width="27.28515625" style="7" bestFit="1" customWidth="1"/>
    <col min="12" max="12" width="18.140625" style="7" customWidth="1"/>
    <col min="13" max="13" width="34" style="7" customWidth="1"/>
    <col min="14" max="14" width="18.140625" style="78" customWidth="1"/>
    <col min="15" max="15" width="56.7109375" style="7" customWidth="1"/>
    <col min="16" max="16" width="135.140625" style="7" bestFit="1" customWidth="1"/>
    <col min="17" max="17" width="12" style="9" customWidth="1"/>
    <col min="18" max="18" width="31.5703125" style="393" customWidth="1"/>
    <col min="19" max="19" width="20.5703125" style="393" bestFit="1" customWidth="1"/>
    <col min="20" max="21" width="20.5703125" style="7" bestFit="1" customWidth="1"/>
    <col min="22" max="22" width="56.85546875" style="7" customWidth="1"/>
    <col min="23" max="23" width="46.7109375" style="7" customWidth="1"/>
    <col min="24" max="24" width="43.42578125" style="7" customWidth="1"/>
    <col min="25" max="25" width="14.7109375" style="7" bestFit="1" customWidth="1"/>
    <col min="26" max="26" width="61.85546875" style="7" bestFit="1" customWidth="1"/>
    <col min="27" max="27" width="14.85546875" style="7" bestFit="1" customWidth="1"/>
    <col min="28" max="28" width="8.42578125" style="7" bestFit="1" customWidth="1"/>
    <col min="29" max="29" width="9.42578125" style="7" bestFit="1" customWidth="1"/>
    <col min="30" max="30" width="16.7109375" style="7" customWidth="1"/>
    <col min="31" max="31" width="14.7109375" style="7" bestFit="1" customWidth="1"/>
    <col min="32" max="32" width="13" style="7" bestFit="1" customWidth="1"/>
    <col min="33" max="33" width="18.28515625" style="7" bestFit="1" customWidth="1"/>
    <col min="34" max="34" width="15.5703125" style="7" bestFit="1" customWidth="1"/>
    <col min="35" max="35" width="10.42578125" style="7" bestFit="1" customWidth="1"/>
    <col min="36" max="36" width="31.85546875" style="7" customWidth="1"/>
    <col min="37" max="37" width="12.28515625" style="7" bestFit="1" customWidth="1"/>
    <col min="38" max="38" width="10.85546875" style="7" bestFit="1" customWidth="1"/>
    <col min="39" max="39" width="17.28515625" style="7" bestFit="1" customWidth="1"/>
    <col min="40" max="40" width="15.42578125" style="7" bestFit="1" customWidth="1"/>
    <col min="41" max="42" width="13.42578125" style="7" bestFit="1" customWidth="1"/>
    <col min="43" max="43" width="17.7109375" style="7" bestFit="1" customWidth="1"/>
    <col min="44" max="44" width="24.85546875" style="7" customWidth="1"/>
    <col min="45" max="45" width="14.7109375" style="7" bestFit="1" customWidth="1"/>
    <col min="46" max="46" width="11.140625" style="7" bestFit="1" customWidth="1"/>
    <col min="47" max="47" width="15.5703125" style="7" bestFit="1" customWidth="1"/>
    <col min="48" max="48" width="16.5703125" style="7" bestFit="1" customWidth="1"/>
    <col min="49" max="49" width="17.28515625" style="7" bestFit="1" customWidth="1"/>
    <col min="50" max="50" width="7.28515625" style="7" bestFit="1" customWidth="1"/>
    <col min="51" max="51" width="17.28515625" style="7" bestFit="1" customWidth="1"/>
    <col min="52" max="52" width="10.140625" style="7" bestFit="1" customWidth="1"/>
    <col min="53" max="53" width="17.28515625" style="7" bestFit="1" customWidth="1"/>
    <col min="54" max="54" width="16.5703125" style="7" bestFit="1" customWidth="1"/>
    <col min="55" max="55" width="14.7109375" style="7" bestFit="1" customWidth="1"/>
    <col min="56" max="56" width="9.140625" style="7" bestFit="1" customWidth="1"/>
    <col min="57" max="57" width="16.5703125" style="7" bestFit="1" customWidth="1"/>
    <col min="58" max="58" width="52.5703125" style="7" bestFit="1" customWidth="1"/>
    <col min="59" max="59" width="19.7109375" style="7" bestFit="1" customWidth="1"/>
    <col min="60" max="60" width="13.28515625" style="7" bestFit="1" customWidth="1"/>
    <col min="61" max="61" width="14.140625" style="7" bestFit="1" customWidth="1"/>
    <col min="62" max="62" width="21.5703125" style="7" bestFit="1" customWidth="1"/>
    <col min="63" max="63" width="10.140625" style="7" bestFit="1" customWidth="1"/>
    <col min="64" max="64" width="20.140625" style="7" bestFit="1" customWidth="1"/>
    <col min="65" max="65" width="14" style="7" bestFit="1" customWidth="1"/>
    <col min="66" max="66" width="9.42578125" style="7" bestFit="1" customWidth="1"/>
    <col min="67" max="67" width="7.7109375" style="7" bestFit="1" customWidth="1"/>
    <col min="68" max="68" width="13.42578125" style="7" bestFit="1" customWidth="1"/>
    <col min="69" max="69" width="14.140625" style="7" bestFit="1" customWidth="1"/>
    <col min="70" max="70" width="13.42578125" style="7" bestFit="1" customWidth="1"/>
    <col min="71" max="71" width="15.5703125" style="7" bestFit="1" customWidth="1"/>
    <col min="72" max="72" width="15.85546875" style="7" bestFit="1" customWidth="1"/>
    <col min="73" max="73" width="14.85546875" style="7" bestFit="1" customWidth="1"/>
    <col min="74" max="74" width="35.140625" style="7" bestFit="1" customWidth="1"/>
    <col min="75" max="75" width="11.140625" style="7" bestFit="1" customWidth="1"/>
    <col min="76" max="76" width="9.140625" style="7"/>
    <col min="77" max="77" width="9.140625" style="7" customWidth="1"/>
    <col min="78" max="16384" width="9.140625" style="7"/>
  </cols>
  <sheetData>
    <row r="1" spans="1:76" ht="15.75" x14ac:dyDescent="0.25">
      <c r="A1" s="369"/>
      <c r="B1" s="410" t="s">
        <v>1526</v>
      </c>
      <c r="C1" s="411"/>
      <c r="D1" s="411"/>
      <c r="E1" s="411"/>
      <c r="F1" s="411"/>
      <c r="G1" s="411"/>
      <c r="H1" s="411"/>
      <c r="I1" s="411"/>
      <c r="J1" s="411"/>
      <c r="K1" s="411"/>
      <c r="L1" s="411"/>
      <c r="M1" s="411"/>
      <c r="N1" s="411"/>
      <c r="O1" s="419" t="s">
        <v>1527</v>
      </c>
      <c r="P1" s="420"/>
      <c r="Q1" s="420"/>
      <c r="R1" s="420"/>
      <c r="S1" s="420"/>
      <c r="T1" s="420"/>
      <c r="U1" s="420"/>
      <c r="V1" s="420"/>
      <c r="W1" s="420"/>
      <c r="X1" s="421"/>
      <c r="Y1" s="421"/>
      <c r="Z1" s="422" t="s">
        <v>1532</v>
      </c>
      <c r="AA1" s="423"/>
      <c r="AB1" s="423"/>
      <c r="AC1" s="423"/>
      <c r="AD1" s="423"/>
      <c r="AE1" s="423"/>
      <c r="AF1" s="423"/>
      <c r="AG1" s="423"/>
      <c r="AH1" s="423"/>
      <c r="AI1" s="423"/>
      <c r="AJ1" s="424" t="s">
        <v>1587</v>
      </c>
      <c r="AK1" s="425"/>
      <c r="AL1" s="425"/>
      <c r="AM1" s="425"/>
      <c r="AN1" s="425"/>
      <c r="AO1" s="425"/>
      <c r="AP1" s="426"/>
      <c r="AQ1" s="427" t="s">
        <v>1586</v>
      </c>
      <c r="AR1" s="428"/>
      <c r="AS1" s="428"/>
      <c r="AT1" s="428"/>
      <c r="AU1" s="428"/>
      <c r="AV1" s="428"/>
      <c r="AW1" s="428"/>
      <c r="AX1" s="428"/>
      <c r="AY1" s="428"/>
      <c r="AZ1" s="428"/>
      <c r="BA1" s="428"/>
      <c r="BB1" s="428"/>
      <c r="BC1" s="428"/>
      <c r="BD1" s="428"/>
      <c r="BE1" s="428"/>
      <c r="BF1" s="412" t="s">
        <v>1593</v>
      </c>
      <c r="BG1" s="414" t="s">
        <v>1588</v>
      </c>
      <c r="BH1" s="415"/>
      <c r="BI1" s="415"/>
      <c r="BJ1" s="415"/>
      <c r="BK1" s="415"/>
      <c r="BL1" s="415"/>
      <c r="BM1" s="416"/>
      <c r="BN1" s="417" t="s">
        <v>1589</v>
      </c>
      <c r="BO1" s="418"/>
      <c r="BP1" s="418"/>
      <c r="BQ1" s="418"/>
      <c r="BR1" s="418"/>
      <c r="BS1" s="418"/>
      <c r="BT1" s="418"/>
      <c r="BU1" s="418"/>
      <c r="BV1" s="418"/>
      <c r="BW1" s="418"/>
    </row>
    <row r="2" spans="1:76" s="5" customFormat="1" ht="51" x14ac:dyDescent="0.25">
      <c r="A2" s="369" t="s">
        <v>46</v>
      </c>
      <c r="B2" s="161" t="s">
        <v>184</v>
      </c>
      <c r="C2" s="10" t="s">
        <v>586</v>
      </c>
      <c r="D2" s="102" t="s">
        <v>587</v>
      </c>
      <c r="E2" s="10" t="s">
        <v>588</v>
      </c>
      <c r="F2" s="10" t="s">
        <v>589</v>
      </c>
      <c r="G2" s="10" t="s">
        <v>590</v>
      </c>
      <c r="H2" s="10" t="s">
        <v>591</v>
      </c>
      <c r="I2" s="102" t="s">
        <v>581</v>
      </c>
      <c r="J2" s="4" t="s">
        <v>571</v>
      </c>
      <c r="K2" s="4" t="s">
        <v>302</v>
      </c>
      <c r="L2" s="4" t="s">
        <v>429</v>
      </c>
      <c r="M2" s="103" t="s">
        <v>12</v>
      </c>
      <c r="N2" s="10" t="s">
        <v>603</v>
      </c>
      <c r="O2" s="140" t="s">
        <v>4</v>
      </c>
      <c r="P2" s="136" t="s">
        <v>604</v>
      </c>
      <c r="Q2" s="136" t="s">
        <v>51</v>
      </c>
      <c r="R2" s="135" t="s">
        <v>1522</v>
      </c>
      <c r="S2" s="136" t="s">
        <v>1523</v>
      </c>
      <c r="T2" s="136" t="s">
        <v>1524</v>
      </c>
      <c r="U2" s="136" t="s">
        <v>107</v>
      </c>
      <c r="V2" s="136" t="s">
        <v>5</v>
      </c>
      <c r="W2" s="136" t="s">
        <v>605</v>
      </c>
      <c r="X2" s="136" t="s">
        <v>29</v>
      </c>
      <c r="Y2" s="141" t="s">
        <v>43</v>
      </c>
      <c r="Z2" s="134" t="s">
        <v>606</v>
      </c>
      <c r="AA2" s="134" t="s">
        <v>1901</v>
      </c>
      <c r="AB2" s="134" t="s">
        <v>608</v>
      </c>
      <c r="AC2" s="134" t="s">
        <v>609</v>
      </c>
      <c r="AD2" s="134" t="s">
        <v>610</v>
      </c>
      <c r="AE2" s="134" t="s">
        <v>611</v>
      </c>
      <c r="AF2" s="134" t="s">
        <v>612</v>
      </c>
      <c r="AG2" s="134" t="s">
        <v>1902</v>
      </c>
      <c r="AH2" s="134" t="s">
        <v>1531</v>
      </c>
      <c r="AI2" s="134" t="s">
        <v>1525</v>
      </c>
      <c r="AJ2" s="15" t="s">
        <v>6</v>
      </c>
      <c r="AK2" s="15" t="s">
        <v>1903</v>
      </c>
      <c r="AL2" s="15" t="s">
        <v>8</v>
      </c>
      <c r="AM2" s="15" t="s">
        <v>9</v>
      </c>
      <c r="AN2" s="15" t="s">
        <v>1904</v>
      </c>
      <c r="AO2" s="15" t="s">
        <v>11</v>
      </c>
      <c r="AP2" s="15" t="s">
        <v>13</v>
      </c>
      <c r="AQ2" s="11" t="s">
        <v>1644</v>
      </c>
      <c r="AR2" s="11" t="s">
        <v>15</v>
      </c>
      <c r="AS2" s="11" t="s">
        <v>16</v>
      </c>
      <c r="AT2" s="11" t="s">
        <v>17</v>
      </c>
      <c r="AU2" s="11" t="s">
        <v>18</v>
      </c>
      <c r="AV2" s="11" t="s">
        <v>1905</v>
      </c>
      <c r="AW2" s="11" t="s">
        <v>20</v>
      </c>
      <c r="AX2" s="11" t="s">
        <v>21</v>
      </c>
      <c r="AY2" s="11" t="s">
        <v>1580</v>
      </c>
      <c r="AZ2" s="11" t="s">
        <v>23</v>
      </c>
      <c r="BA2" s="11" t="s">
        <v>1906</v>
      </c>
      <c r="BB2" s="11" t="s">
        <v>25</v>
      </c>
      <c r="BC2" s="11" t="s">
        <v>26</v>
      </c>
      <c r="BD2" s="11" t="s">
        <v>27</v>
      </c>
      <c r="BE2" s="11" t="s">
        <v>28</v>
      </c>
      <c r="BF2" s="413"/>
      <c r="BG2" s="24" t="s">
        <v>30</v>
      </c>
      <c r="BH2" s="24" t="s">
        <v>31</v>
      </c>
      <c r="BI2" s="24" t="s">
        <v>32</v>
      </c>
      <c r="BJ2" s="24" t="s">
        <v>33</v>
      </c>
      <c r="BK2" s="24" t="s">
        <v>34</v>
      </c>
      <c r="BL2" s="24" t="s">
        <v>1686</v>
      </c>
      <c r="BM2" s="24" t="s">
        <v>35</v>
      </c>
      <c r="BN2" s="22" t="s">
        <v>36</v>
      </c>
      <c r="BO2" s="22" t="s">
        <v>37</v>
      </c>
      <c r="BP2" s="22" t="s">
        <v>38</v>
      </c>
      <c r="BQ2" s="22" t="s">
        <v>39</v>
      </c>
      <c r="BR2" s="22" t="s">
        <v>40</v>
      </c>
      <c r="BS2" s="22" t="s">
        <v>41</v>
      </c>
      <c r="BT2" s="22" t="s">
        <v>1585</v>
      </c>
      <c r="BU2" s="22" t="s">
        <v>1584</v>
      </c>
      <c r="BV2" s="22" t="s">
        <v>1562</v>
      </c>
      <c r="BW2" s="22" t="s">
        <v>42</v>
      </c>
      <c r="BX2" s="6"/>
    </row>
    <row r="3" spans="1:76" ht="76.5" x14ac:dyDescent="0.25">
      <c r="A3" s="370" t="s">
        <v>275</v>
      </c>
      <c r="B3" s="64"/>
      <c r="C3" s="65"/>
      <c r="D3" s="65"/>
      <c r="E3" s="65"/>
      <c r="F3" s="65"/>
      <c r="G3" s="65"/>
      <c r="H3" s="65"/>
      <c r="I3" s="72" t="s">
        <v>1</v>
      </c>
      <c r="J3" s="54"/>
      <c r="K3" s="54"/>
      <c r="L3" s="54"/>
      <c r="M3" s="104"/>
      <c r="N3" s="111">
        <f>COUNTA(B3:M3)</f>
        <v>1</v>
      </c>
      <c r="O3" s="74" t="s">
        <v>274</v>
      </c>
      <c r="P3" s="3"/>
      <c r="Q3" s="8">
        <v>2012</v>
      </c>
      <c r="R3" s="384" t="s">
        <v>276</v>
      </c>
      <c r="S3" s="385" t="s">
        <v>277</v>
      </c>
      <c r="T3" s="50"/>
      <c r="U3" s="50"/>
      <c r="V3" s="3" t="s">
        <v>1594</v>
      </c>
      <c r="W3" s="3"/>
      <c r="X3" s="3"/>
      <c r="Y3" s="51"/>
      <c r="Z3" s="132"/>
      <c r="AA3" s="132">
        <v>1</v>
      </c>
      <c r="AB3" s="132"/>
      <c r="AC3" s="132"/>
      <c r="AD3" s="132">
        <v>1</v>
      </c>
      <c r="AE3" s="132"/>
      <c r="AF3" s="132"/>
      <c r="AG3" s="132"/>
      <c r="AH3" s="132">
        <v>1</v>
      </c>
      <c r="AI3" s="143">
        <f t="shared" ref="AI3:AI34" si="0">SUM(Z3:AH3)</f>
        <v>3</v>
      </c>
      <c r="AJ3" s="14"/>
      <c r="AK3" s="14">
        <v>1</v>
      </c>
      <c r="AL3" s="14"/>
      <c r="AM3" s="14"/>
      <c r="AN3" s="14">
        <v>1</v>
      </c>
      <c r="AO3" s="14"/>
      <c r="AP3" s="16">
        <f>SUM(AJ3:AO3)</f>
        <v>2</v>
      </c>
      <c r="AQ3" s="19">
        <v>1</v>
      </c>
      <c r="AR3" s="19"/>
      <c r="AS3" s="19"/>
      <c r="AT3" s="19"/>
      <c r="AU3" s="19"/>
      <c r="AV3" s="19"/>
      <c r="AW3" s="19"/>
      <c r="AX3" s="19"/>
      <c r="AY3" s="19"/>
      <c r="AZ3" s="19"/>
      <c r="BA3" s="19"/>
      <c r="BB3" s="19"/>
      <c r="BC3" s="19"/>
      <c r="BD3" s="19"/>
      <c r="BE3" s="18">
        <f t="shared" ref="BE3:BE66" si="1">SUM(AQ3,AV3:BD3)</f>
        <v>1</v>
      </c>
      <c r="BF3" s="20">
        <f t="shared" ref="BF3:BF66" si="2">AI3+AP3+BE3</f>
        <v>6</v>
      </c>
      <c r="BG3" s="26"/>
      <c r="BH3" s="26"/>
      <c r="BI3" s="26"/>
      <c r="BJ3" s="26">
        <v>1</v>
      </c>
      <c r="BK3" s="26">
        <v>1</v>
      </c>
      <c r="BL3" s="26"/>
      <c r="BM3" s="25">
        <f>SUM(BG3:BL3)</f>
        <v>2</v>
      </c>
      <c r="BN3" s="17"/>
      <c r="BO3" s="17">
        <v>1</v>
      </c>
      <c r="BP3" s="17"/>
      <c r="BQ3" s="17"/>
      <c r="BR3" s="17"/>
      <c r="BS3" s="17"/>
      <c r="BT3" s="17"/>
      <c r="BU3" s="17">
        <v>1</v>
      </c>
      <c r="BV3" s="17"/>
      <c r="BW3" s="23">
        <f>SUM(BN3:BV3)</f>
        <v>2</v>
      </c>
    </row>
    <row r="4" spans="1:76" ht="89.25" x14ac:dyDescent="0.25">
      <c r="A4" s="370" t="s">
        <v>47</v>
      </c>
      <c r="B4" s="50"/>
      <c r="C4" s="65"/>
      <c r="D4" s="65"/>
      <c r="E4" s="65"/>
      <c r="F4" s="65"/>
      <c r="G4" s="65"/>
      <c r="H4" s="65"/>
      <c r="I4" s="72" t="s">
        <v>1</v>
      </c>
      <c r="J4" s="54"/>
      <c r="K4" s="54"/>
      <c r="L4" s="54"/>
      <c r="M4" s="104"/>
      <c r="N4" s="111">
        <f t="shared" ref="N4:N67" si="3">COUNTA(B4:M4)</f>
        <v>1</v>
      </c>
      <c r="O4" s="74" t="s">
        <v>52</v>
      </c>
      <c r="P4" s="3"/>
      <c r="Q4" s="27" t="s">
        <v>117</v>
      </c>
      <c r="R4" s="386" t="s">
        <v>48</v>
      </c>
      <c r="S4" s="387" t="s">
        <v>49</v>
      </c>
      <c r="T4" s="50"/>
      <c r="U4" s="50"/>
      <c r="V4" s="3" t="s">
        <v>50</v>
      </c>
      <c r="W4" s="3"/>
      <c r="X4" s="3"/>
      <c r="Y4" s="51"/>
      <c r="Z4" s="132"/>
      <c r="AA4" s="132"/>
      <c r="AB4" s="132"/>
      <c r="AC4" s="132"/>
      <c r="AD4" s="132"/>
      <c r="AE4" s="132">
        <v>1</v>
      </c>
      <c r="AF4" s="132"/>
      <c r="AG4" s="132"/>
      <c r="AH4" s="132">
        <v>1</v>
      </c>
      <c r="AI4" s="143">
        <f t="shared" si="0"/>
        <v>2</v>
      </c>
      <c r="AJ4" s="14"/>
      <c r="AK4" s="14"/>
      <c r="AL4" s="14"/>
      <c r="AM4" s="14"/>
      <c r="AN4" s="14"/>
      <c r="AO4" s="14"/>
      <c r="AP4" s="16">
        <f t="shared" ref="AP4:AP66" si="4">SUM(AJ4:AO4)</f>
        <v>0</v>
      </c>
      <c r="AQ4" s="19"/>
      <c r="AR4" s="19"/>
      <c r="AS4" s="19"/>
      <c r="AT4" s="19"/>
      <c r="AU4" s="19"/>
      <c r="AV4" s="19"/>
      <c r="AW4" s="19"/>
      <c r="AX4" s="19"/>
      <c r="AY4" s="19"/>
      <c r="AZ4" s="19"/>
      <c r="BA4" s="19"/>
      <c r="BB4" s="19"/>
      <c r="BC4" s="19"/>
      <c r="BD4" s="19"/>
      <c r="BE4" s="18">
        <f t="shared" si="1"/>
        <v>0</v>
      </c>
      <c r="BF4" s="20">
        <f t="shared" si="2"/>
        <v>2</v>
      </c>
      <c r="BG4" s="26"/>
      <c r="BH4" s="26">
        <v>1</v>
      </c>
      <c r="BI4" s="26">
        <v>1</v>
      </c>
      <c r="BJ4" s="26">
        <v>1</v>
      </c>
      <c r="BK4" s="26"/>
      <c r="BL4" s="26"/>
      <c r="BM4" s="25">
        <f t="shared" ref="BM4:BM67" si="5">SUM(BG4:BL4)</f>
        <v>3</v>
      </c>
      <c r="BN4" s="17">
        <v>1</v>
      </c>
      <c r="BO4" s="17"/>
      <c r="BP4" s="17"/>
      <c r="BQ4" s="17"/>
      <c r="BR4" s="17"/>
      <c r="BS4" s="17"/>
      <c r="BT4" s="17"/>
      <c r="BU4" s="17">
        <v>1</v>
      </c>
      <c r="BV4" s="17"/>
      <c r="BW4" s="23">
        <f t="shared" ref="BW4:BW67" si="6">SUM(BN4:BV4)</f>
        <v>2</v>
      </c>
    </row>
    <row r="5" spans="1:76" ht="89.25" x14ac:dyDescent="0.25">
      <c r="A5" s="370" t="s">
        <v>53</v>
      </c>
      <c r="B5" s="66"/>
      <c r="C5" s="67"/>
      <c r="D5" s="67"/>
      <c r="E5" s="65"/>
      <c r="F5" s="67"/>
      <c r="G5" s="67"/>
      <c r="H5" s="65"/>
      <c r="I5" s="72" t="s">
        <v>54</v>
      </c>
      <c r="J5" s="54"/>
      <c r="K5" s="54"/>
      <c r="L5" s="54"/>
      <c r="M5" s="104"/>
      <c r="N5" s="111">
        <f t="shared" si="3"/>
        <v>1</v>
      </c>
      <c r="O5" s="74" t="s">
        <v>52</v>
      </c>
      <c r="P5" s="3"/>
      <c r="Q5" s="27" t="s">
        <v>118</v>
      </c>
      <c r="R5" s="385" t="s">
        <v>565</v>
      </c>
      <c r="S5" s="387" t="s">
        <v>49</v>
      </c>
      <c r="T5" s="50"/>
      <c r="U5" s="50"/>
      <c r="V5" s="3" t="s">
        <v>50</v>
      </c>
      <c r="W5" s="3"/>
      <c r="X5" s="3"/>
      <c r="Y5" s="51"/>
      <c r="Z5" s="132"/>
      <c r="AA5" s="132"/>
      <c r="AB5" s="132"/>
      <c r="AC5" s="132"/>
      <c r="AD5" s="132"/>
      <c r="AE5" s="132">
        <v>1</v>
      </c>
      <c r="AF5" s="132"/>
      <c r="AG5" s="132"/>
      <c r="AH5" s="132">
        <v>1</v>
      </c>
      <c r="AI5" s="143">
        <f t="shared" si="0"/>
        <v>2</v>
      </c>
      <c r="AJ5" s="14"/>
      <c r="AK5" s="14"/>
      <c r="AL5" s="14"/>
      <c r="AM5" s="14"/>
      <c r="AN5" s="14"/>
      <c r="AO5" s="14"/>
      <c r="AP5" s="16">
        <f t="shared" si="4"/>
        <v>0</v>
      </c>
      <c r="AQ5" s="19"/>
      <c r="AR5" s="19"/>
      <c r="AS5" s="19"/>
      <c r="AT5" s="19"/>
      <c r="AU5" s="19"/>
      <c r="AV5" s="19"/>
      <c r="AW5" s="19"/>
      <c r="AX5" s="19"/>
      <c r="AY5" s="19"/>
      <c r="AZ5" s="19"/>
      <c r="BA5" s="19"/>
      <c r="BB5" s="19"/>
      <c r="BC5" s="19"/>
      <c r="BD5" s="19"/>
      <c r="BE5" s="18">
        <f t="shared" si="1"/>
        <v>0</v>
      </c>
      <c r="BF5" s="20">
        <f t="shared" si="2"/>
        <v>2</v>
      </c>
      <c r="BG5" s="26"/>
      <c r="BH5" s="26">
        <v>1</v>
      </c>
      <c r="BI5" s="26">
        <v>1</v>
      </c>
      <c r="BJ5" s="26">
        <v>1</v>
      </c>
      <c r="BK5" s="26"/>
      <c r="BL5" s="26"/>
      <c r="BM5" s="25">
        <f t="shared" si="5"/>
        <v>3</v>
      </c>
      <c r="BN5" s="17"/>
      <c r="BO5" s="17"/>
      <c r="BP5" s="17"/>
      <c r="BQ5" s="17"/>
      <c r="BR5" s="17"/>
      <c r="BS5" s="17"/>
      <c r="BT5" s="17"/>
      <c r="BU5" s="17">
        <v>1</v>
      </c>
      <c r="BV5" s="17"/>
      <c r="BW5" s="23">
        <f t="shared" si="6"/>
        <v>1</v>
      </c>
    </row>
    <row r="6" spans="1:76" ht="89.25" x14ac:dyDescent="0.25">
      <c r="A6" s="370" t="s">
        <v>55</v>
      </c>
      <c r="B6" s="64"/>
      <c r="C6" s="65"/>
      <c r="D6" s="65"/>
      <c r="E6" s="65"/>
      <c r="F6" s="65"/>
      <c r="G6" s="65"/>
      <c r="H6" s="65"/>
      <c r="I6" s="72" t="s">
        <v>54</v>
      </c>
      <c r="J6" s="54"/>
      <c r="K6" s="54"/>
      <c r="L6" s="54"/>
      <c r="M6" s="104"/>
      <c r="N6" s="111">
        <f t="shared" si="3"/>
        <v>1</v>
      </c>
      <c r="O6" s="74" t="s">
        <v>52</v>
      </c>
      <c r="P6" s="3"/>
      <c r="Q6" s="27" t="s">
        <v>118</v>
      </c>
      <c r="R6" s="386" t="s">
        <v>48</v>
      </c>
      <c r="S6" s="387" t="s">
        <v>49</v>
      </c>
      <c r="T6" s="50"/>
      <c r="U6" s="50"/>
      <c r="V6" s="3" t="s">
        <v>50</v>
      </c>
      <c r="W6" s="3"/>
      <c r="X6" s="3"/>
      <c r="Y6" s="51"/>
      <c r="Z6" s="132"/>
      <c r="AA6" s="132"/>
      <c r="AB6" s="132"/>
      <c r="AC6" s="132"/>
      <c r="AD6" s="132"/>
      <c r="AE6" s="132">
        <v>1</v>
      </c>
      <c r="AF6" s="132"/>
      <c r="AG6" s="132"/>
      <c r="AH6" s="132">
        <v>1</v>
      </c>
      <c r="AI6" s="143">
        <f t="shared" si="0"/>
        <v>2</v>
      </c>
      <c r="AJ6" s="14"/>
      <c r="AK6" s="14"/>
      <c r="AL6" s="14"/>
      <c r="AM6" s="14"/>
      <c r="AN6" s="14"/>
      <c r="AO6" s="14"/>
      <c r="AP6" s="16">
        <f t="shared" si="4"/>
        <v>0</v>
      </c>
      <c r="AQ6" s="19"/>
      <c r="AR6" s="19"/>
      <c r="AS6" s="19"/>
      <c r="AT6" s="19"/>
      <c r="AU6" s="19"/>
      <c r="AV6" s="19"/>
      <c r="AW6" s="19"/>
      <c r="AX6" s="19"/>
      <c r="AY6" s="19"/>
      <c r="AZ6" s="19"/>
      <c r="BA6" s="19"/>
      <c r="BB6" s="19"/>
      <c r="BC6" s="19"/>
      <c r="BD6" s="19"/>
      <c r="BE6" s="18">
        <f t="shared" si="1"/>
        <v>0</v>
      </c>
      <c r="BF6" s="20">
        <f t="shared" si="2"/>
        <v>2</v>
      </c>
      <c r="BG6" s="26"/>
      <c r="BH6" s="26">
        <v>1</v>
      </c>
      <c r="BI6" s="26">
        <v>1</v>
      </c>
      <c r="BJ6" s="26">
        <v>1</v>
      </c>
      <c r="BK6" s="26"/>
      <c r="BL6" s="26"/>
      <c r="BM6" s="25">
        <f t="shared" si="5"/>
        <v>3</v>
      </c>
      <c r="BN6" s="17"/>
      <c r="BO6" s="17"/>
      <c r="BP6" s="17">
        <v>1</v>
      </c>
      <c r="BQ6" s="17"/>
      <c r="BR6" s="17"/>
      <c r="BS6" s="17"/>
      <c r="BT6" s="17"/>
      <c r="BU6" s="17"/>
      <c r="BV6" s="17"/>
      <c r="BW6" s="23">
        <f t="shared" si="6"/>
        <v>1</v>
      </c>
    </row>
    <row r="7" spans="1:76" ht="140.25" x14ac:dyDescent="0.25">
      <c r="A7" s="370" t="s">
        <v>59</v>
      </c>
      <c r="B7" s="64"/>
      <c r="C7" s="65"/>
      <c r="D7" s="65"/>
      <c r="E7" s="65"/>
      <c r="F7" s="65"/>
      <c r="G7" s="65"/>
      <c r="H7" s="65"/>
      <c r="I7" s="72" t="s">
        <v>54</v>
      </c>
      <c r="J7" s="54"/>
      <c r="K7" s="54"/>
      <c r="L7" s="54"/>
      <c r="M7" s="104"/>
      <c r="N7" s="111">
        <f t="shared" si="3"/>
        <v>1</v>
      </c>
      <c r="O7" s="74" t="s">
        <v>56</v>
      </c>
      <c r="P7" s="3"/>
      <c r="Q7" s="27" t="s">
        <v>123</v>
      </c>
      <c r="R7" s="387" t="s">
        <v>58</v>
      </c>
      <c r="S7" s="387" t="s">
        <v>57</v>
      </c>
      <c r="T7" s="50"/>
      <c r="U7" s="50"/>
      <c r="V7" s="3"/>
      <c r="W7" s="3"/>
      <c r="X7" s="3"/>
      <c r="Y7" s="51"/>
      <c r="Z7" s="132"/>
      <c r="AA7" s="132"/>
      <c r="AB7" s="132"/>
      <c r="AC7" s="132">
        <v>1</v>
      </c>
      <c r="AD7" s="132"/>
      <c r="AE7" s="132"/>
      <c r="AF7" s="132"/>
      <c r="AG7" s="132"/>
      <c r="AH7" s="132"/>
      <c r="AI7" s="143">
        <f t="shared" si="0"/>
        <v>1</v>
      </c>
      <c r="AJ7" s="14"/>
      <c r="AK7" s="14">
        <v>1</v>
      </c>
      <c r="AL7" s="14"/>
      <c r="AM7" s="14"/>
      <c r="AN7" s="14"/>
      <c r="AO7" s="14"/>
      <c r="AP7" s="16">
        <f t="shared" si="4"/>
        <v>1</v>
      </c>
      <c r="AQ7" s="19"/>
      <c r="AR7" s="19"/>
      <c r="AS7" s="19"/>
      <c r="AT7" s="19"/>
      <c r="AU7" s="19"/>
      <c r="AV7" s="19"/>
      <c r="AW7" s="19"/>
      <c r="AX7" s="19"/>
      <c r="AY7" s="19"/>
      <c r="AZ7" s="19"/>
      <c r="BA7" s="19"/>
      <c r="BB7" s="19"/>
      <c r="BC7" s="19"/>
      <c r="BD7" s="19"/>
      <c r="BE7" s="18">
        <f t="shared" si="1"/>
        <v>0</v>
      </c>
      <c r="BF7" s="20">
        <f t="shared" si="2"/>
        <v>2</v>
      </c>
      <c r="BG7" s="26">
        <v>1</v>
      </c>
      <c r="BH7" s="26">
        <v>1</v>
      </c>
      <c r="BI7" s="26">
        <v>1</v>
      </c>
      <c r="BJ7" s="26"/>
      <c r="BK7" s="26"/>
      <c r="BL7" s="26"/>
      <c r="BM7" s="25">
        <f t="shared" si="5"/>
        <v>3</v>
      </c>
      <c r="BN7" s="17"/>
      <c r="BO7" s="17"/>
      <c r="BP7" s="17"/>
      <c r="BQ7" s="17">
        <v>1</v>
      </c>
      <c r="BR7" s="17"/>
      <c r="BS7" s="17"/>
      <c r="BT7" s="17"/>
      <c r="BU7" s="17"/>
      <c r="BV7" s="17"/>
      <c r="BW7" s="23">
        <f t="shared" si="6"/>
        <v>1</v>
      </c>
    </row>
    <row r="8" spans="1:76" ht="140.25" x14ac:dyDescent="0.25">
      <c r="A8" s="370" t="s">
        <v>60</v>
      </c>
      <c r="B8" s="50"/>
      <c r="C8" s="65"/>
      <c r="D8" s="65"/>
      <c r="E8" s="65"/>
      <c r="F8" s="65"/>
      <c r="G8" s="65"/>
      <c r="H8" s="65"/>
      <c r="I8" s="72" t="s">
        <v>1</v>
      </c>
      <c r="J8" s="54"/>
      <c r="K8" s="54"/>
      <c r="L8" s="54"/>
      <c r="M8" s="104"/>
      <c r="N8" s="111">
        <f t="shared" si="3"/>
        <v>1</v>
      </c>
      <c r="O8" s="74" t="s">
        <v>56</v>
      </c>
      <c r="P8" s="3"/>
      <c r="Q8" s="27" t="s">
        <v>123</v>
      </c>
      <c r="R8" s="387" t="s">
        <v>58</v>
      </c>
      <c r="S8" s="387" t="s">
        <v>57</v>
      </c>
      <c r="T8" s="50"/>
      <c r="U8" s="50"/>
      <c r="V8" s="3"/>
      <c r="W8" s="3"/>
      <c r="X8" s="3"/>
      <c r="Y8" s="51"/>
      <c r="Z8" s="132"/>
      <c r="AA8" s="132">
        <v>1</v>
      </c>
      <c r="AB8" s="132"/>
      <c r="AC8" s="132"/>
      <c r="AD8" s="132"/>
      <c r="AE8" s="132"/>
      <c r="AF8" s="132"/>
      <c r="AG8" s="132"/>
      <c r="AH8" s="132"/>
      <c r="AI8" s="143">
        <f t="shared" si="0"/>
        <v>1</v>
      </c>
      <c r="AJ8" s="14"/>
      <c r="AK8" s="14">
        <v>1</v>
      </c>
      <c r="AL8" s="14"/>
      <c r="AM8" s="14"/>
      <c r="AN8" s="14"/>
      <c r="AO8" s="14"/>
      <c r="AP8" s="16">
        <f t="shared" si="4"/>
        <v>1</v>
      </c>
      <c r="AQ8" s="19"/>
      <c r="AR8" s="19"/>
      <c r="AS8" s="19"/>
      <c r="AT8" s="19"/>
      <c r="AU8" s="19"/>
      <c r="AV8" s="19"/>
      <c r="AW8" s="19"/>
      <c r="AX8" s="19"/>
      <c r="AY8" s="19"/>
      <c r="AZ8" s="19"/>
      <c r="BA8" s="19"/>
      <c r="BB8" s="19"/>
      <c r="BC8" s="19"/>
      <c r="BD8" s="19"/>
      <c r="BE8" s="18">
        <f t="shared" si="1"/>
        <v>0</v>
      </c>
      <c r="BF8" s="20">
        <f t="shared" si="2"/>
        <v>2</v>
      </c>
      <c r="BG8" s="26">
        <v>1</v>
      </c>
      <c r="BH8" s="26">
        <v>1</v>
      </c>
      <c r="BI8" s="26">
        <v>1</v>
      </c>
      <c r="BJ8" s="26"/>
      <c r="BK8" s="26"/>
      <c r="BL8" s="26"/>
      <c r="BM8" s="25">
        <f t="shared" si="5"/>
        <v>3</v>
      </c>
      <c r="BN8" s="17"/>
      <c r="BO8" s="17"/>
      <c r="BP8" s="17"/>
      <c r="BQ8" s="17">
        <v>1</v>
      </c>
      <c r="BR8" s="17"/>
      <c r="BS8" s="17"/>
      <c r="BT8" s="17"/>
      <c r="BU8" s="17"/>
      <c r="BV8" s="17"/>
      <c r="BW8" s="23">
        <f t="shared" si="6"/>
        <v>1</v>
      </c>
    </row>
    <row r="9" spans="1:76" ht="140.25" x14ac:dyDescent="0.25">
      <c r="A9" s="370" t="s">
        <v>61</v>
      </c>
      <c r="B9" s="64"/>
      <c r="C9" s="65"/>
      <c r="D9" s="65"/>
      <c r="E9" s="65"/>
      <c r="F9" s="65"/>
      <c r="G9" s="65"/>
      <c r="H9" s="65"/>
      <c r="I9" s="366" t="s">
        <v>62</v>
      </c>
      <c r="J9" s="54"/>
      <c r="K9" s="54"/>
      <c r="L9" s="54"/>
      <c r="M9" s="104"/>
      <c r="N9" s="111">
        <f t="shared" si="3"/>
        <v>1</v>
      </c>
      <c r="O9" s="74" t="s">
        <v>63</v>
      </c>
      <c r="P9" s="3"/>
      <c r="Q9" s="27" t="s">
        <v>119</v>
      </c>
      <c r="R9" s="386" t="s">
        <v>65</v>
      </c>
      <c r="S9" s="386" t="s">
        <v>64</v>
      </c>
      <c r="T9" s="50"/>
      <c r="U9" s="50"/>
      <c r="V9" s="3"/>
      <c r="W9" s="3"/>
      <c r="X9" s="3"/>
      <c r="Y9" s="51"/>
      <c r="Z9" s="132"/>
      <c r="AA9" s="132">
        <v>1</v>
      </c>
      <c r="AB9" s="132"/>
      <c r="AC9" s="132"/>
      <c r="AD9" s="132"/>
      <c r="AE9" s="132"/>
      <c r="AF9" s="132"/>
      <c r="AG9" s="132"/>
      <c r="AH9" s="132"/>
      <c r="AI9" s="143">
        <f t="shared" si="0"/>
        <v>1</v>
      </c>
      <c r="AJ9" s="14"/>
      <c r="AK9" s="14">
        <v>1</v>
      </c>
      <c r="AL9" s="14"/>
      <c r="AM9" s="14"/>
      <c r="AN9" s="14"/>
      <c r="AO9" s="14"/>
      <c r="AP9" s="16">
        <f t="shared" si="4"/>
        <v>1</v>
      </c>
      <c r="AQ9" s="19"/>
      <c r="AR9" s="19"/>
      <c r="AS9" s="19"/>
      <c r="AT9" s="19"/>
      <c r="AU9" s="19"/>
      <c r="AV9" s="19"/>
      <c r="AW9" s="19"/>
      <c r="AX9" s="19"/>
      <c r="AY9" s="19"/>
      <c r="AZ9" s="19"/>
      <c r="BA9" s="19"/>
      <c r="BB9" s="19"/>
      <c r="BC9" s="19"/>
      <c r="BD9" s="19"/>
      <c r="BE9" s="18">
        <f t="shared" si="1"/>
        <v>0</v>
      </c>
      <c r="BF9" s="20">
        <f t="shared" si="2"/>
        <v>2</v>
      </c>
      <c r="BG9" s="26"/>
      <c r="BH9" s="26"/>
      <c r="BI9" s="26"/>
      <c r="BJ9" s="26"/>
      <c r="BK9" s="26"/>
      <c r="BL9" s="26">
        <v>1</v>
      </c>
      <c r="BM9" s="25">
        <f t="shared" si="5"/>
        <v>1</v>
      </c>
      <c r="BN9" s="17"/>
      <c r="BO9" s="17"/>
      <c r="BP9" s="17"/>
      <c r="BQ9" s="17"/>
      <c r="BR9" s="17"/>
      <c r="BS9" s="17">
        <v>1</v>
      </c>
      <c r="BT9" s="17"/>
      <c r="BU9" s="17"/>
      <c r="BV9" s="17"/>
      <c r="BW9" s="23">
        <f t="shared" si="6"/>
        <v>1</v>
      </c>
    </row>
    <row r="10" spans="1:76" ht="114.75" x14ac:dyDescent="0.25">
      <c r="A10" s="370" t="s">
        <v>176</v>
      </c>
      <c r="B10" s="64"/>
      <c r="C10" s="65"/>
      <c r="D10" s="51"/>
      <c r="E10" s="65"/>
      <c r="F10" s="65"/>
      <c r="G10" s="65"/>
      <c r="H10" s="65"/>
      <c r="I10" s="72" t="s">
        <v>1</v>
      </c>
      <c r="J10" s="54"/>
      <c r="K10" s="54"/>
      <c r="L10" s="54"/>
      <c r="M10" s="104"/>
      <c r="N10" s="111">
        <f t="shared" si="3"/>
        <v>1</v>
      </c>
      <c r="O10" s="74" t="s">
        <v>180</v>
      </c>
      <c r="P10" s="3"/>
      <c r="Q10" s="27" t="s">
        <v>177</v>
      </c>
      <c r="R10" s="384" t="s">
        <v>178</v>
      </c>
      <c r="S10" s="384" t="s">
        <v>181</v>
      </c>
      <c r="T10" s="50"/>
      <c r="U10" s="50"/>
      <c r="V10" s="3" t="s">
        <v>252</v>
      </c>
      <c r="W10" s="3"/>
      <c r="X10" s="3"/>
      <c r="Y10" s="51"/>
      <c r="Z10" s="132"/>
      <c r="AA10" s="132"/>
      <c r="AB10" s="132"/>
      <c r="AC10" s="132"/>
      <c r="AD10" s="132"/>
      <c r="AE10" s="132"/>
      <c r="AF10" s="132"/>
      <c r="AG10" s="132"/>
      <c r="AH10" s="132"/>
      <c r="AI10" s="143">
        <f t="shared" si="0"/>
        <v>0</v>
      </c>
      <c r="AJ10" s="14">
        <v>1</v>
      </c>
      <c r="AK10" s="14"/>
      <c r="AL10" s="14"/>
      <c r="AM10" s="14"/>
      <c r="AN10" s="14"/>
      <c r="AO10" s="14"/>
      <c r="AP10" s="16">
        <f t="shared" si="4"/>
        <v>1</v>
      </c>
      <c r="AQ10" s="19"/>
      <c r="AR10" s="19"/>
      <c r="AS10" s="19"/>
      <c r="AT10" s="19"/>
      <c r="AU10" s="19"/>
      <c r="AV10" s="19"/>
      <c r="AW10" s="19"/>
      <c r="AX10" s="19"/>
      <c r="AY10" s="19"/>
      <c r="AZ10" s="19"/>
      <c r="BA10" s="19"/>
      <c r="BB10" s="19"/>
      <c r="BC10" s="19"/>
      <c r="BD10" s="19"/>
      <c r="BE10" s="18">
        <f t="shared" si="1"/>
        <v>0</v>
      </c>
      <c r="BF10" s="20">
        <f t="shared" si="2"/>
        <v>1</v>
      </c>
      <c r="BG10" s="26">
        <v>1</v>
      </c>
      <c r="BH10" s="26"/>
      <c r="BI10" s="26"/>
      <c r="BJ10" s="26">
        <v>1</v>
      </c>
      <c r="BK10" s="26">
        <v>1</v>
      </c>
      <c r="BL10" s="26"/>
      <c r="BM10" s="25">
        <f t="shared" si="5"/>
        <v>3</v>
      </c>
      <c r="BN10" s="17"/>
      <c r="BO10" s="17">
        <v>1</v>
      </c>
      <c r="BP10" s="17"/>
      <c r="BQ10" s="17"/>
      <c r="BR10" s="17"/>
      <c r="BS10" s="17"/>
      <c r="BT10" s="17"/>
      <c r="BU10" s="17"/>
      <c r="BV10" s="17"/>
      <c r="BW10" s="23">
        <f t="shared" si="6"/>
        <v>1</v>
      </c>
    </row>
    <row r="11" spans="1:76" ht="102" x14ac:dyDescent="0.25">
      <c r="A11" s="370" t="s">
        <v>258</v>
      </c>
      <c r="B11" s="64"/>
      <c r="C11" s="65"/>
      <c r="D11" s="65"/>
      <c r="E11" s="65"/>
      <c r="F11" s="65"/>
      <c r="G11" s="65"/>
      <c r="H11" s="65"/>
      <c r="I11" s="72" t="s">
        <v>1</v>
      </c>
      <c r="J11" s="54"/>
      <c r="K11" s="54"/>
      <c r="L11" s="54"/>
      <c r="M11" s="104"/>
      <c r="N11" s="111">
        <f t="shared" si="3"/>
        <v>1</v>
      </c>
      <c r="O11" s="74" t="s">
        <v>66</v>
      </c>
      <c r="P11" s="3"/>
      <c r="Q11" s="27" t="s">
        <v>122</v>
      </c>
      <c r="R11" s="387" t="s">
        <v>68</v>
      </c>
      <c r="S11" s="386" t="s">
        <v>67</v>
      </c>
      <c r="T11" s="50"/>
      <c r="U11" s="50"/>
      <c r="V11" s="3"/>
      <c r="W11" s="3"/>
      <c r="X11" s="3"/>
      <c r="Y11" s="51"/>
      <c r="Z11" s="132"/>
      <c r="AA11" s="132"/>
      <c r="AB11" s="132"/>
      <c r="AC11" s="132"/>
      <c r="AD11" s="132"/>
      <c r="AE11" s="132"/>
      <c r="AF11" s="132"/>
      <c r="AG11" s="132"/>
      <c r="AH11" s="132"/>
      <c r="AI11" s="143">
        <f t="shared" si="0"/>
        <v>0</v>
      </c>
      <c r="AJ11" s="14"/>
      <c r="AK11" s="14">
        <v>1</v>
      </c>
      <c r="AL11" s="14"/>
      <c r="AM11" s="14"/>
      <c r="AN11" s="14"/>
      <c r="AO11" s="14"/>
      <c r="AP11" s="16">
        <f t="shared" si="4"/>
        <v>1</v>
      </c>
      <c r="AQ11" s="19"/>
      <c r="AR11" s="19"/>
      <c r="AS11" s="19"/>
      <c r="AT11" s="19"/>
      <c r="AU11" s="19"/>
      <c r="AV11" s="19"/>
      <c r="AW11" s="19"/>
      <c r="AX11" s="19"/>
      <c r="AY11" s="19"/>
      <c r="AZ11" s="19"/>
      <c r="BA11" s="19"/>
      <c r="BB11" s="19"/>
      <c r="BC11" s="19"/>
      <c r="BD11" s="19"/>
      <c r="BE11" s="18">
        <f t="shared" si="1"/>
        <v>0</v>
      </c>
      <c r="BF11" s="20">
        <f t="shared" si="2"/>
        <v>1</v>
      </c>
      <c r="BG11" s="26">
        <v>1</v>
      </c>
      <c r="BH11" s="26">
        <v>1</v>
      </c>
      <c r="BI11" s="26">
        <v>1</v>
      </c>
      <c r="BJ11" s="26"/>
      <c r="BK11" s="26"/>
      <c r="BL11" s="26"/>
      <c r="BM11" s="25">
        <f t="shared" si="5"/>
        <v>3</v>
      </c>
      <c r="BN11" s="17">
        <v>1</v>
      </c>
      <c r="BO11" s="17"/>
      <c r="BP11" s="17"/>
      <c r="BQ11" s="17"/>
      <c r="BR11" s="17"/>
      <c r="BS11" s="17"/>
      <c r="BT11" s="17"/>
      <c r="BU11" s="17"/>
      <c r="BV11" s="17"/>
      <c r="BW11" s="23">
        <f t="shared" si="6"/>
        <v>1</v>
      </c>
    </row>
    <row r="12" spans="1:76" ht="191.25" x14ac:dyDescent="0.25">
      <c r="A12" s="370" t="s">
        <v>70</v>
      </c>
      <c r="B12" s="64"/>
      <c r="C12" s="65"/>
      <c r="D12" s="65"/>
      <c r="E12" s="65"/>
      <c r="F12" s="65"/>
      <c r="G12" s="65"/>
      <c r="H12" s="65"/>
      <c r="I12" s="72" t="s">
        <v>1</v>
      </c>
      <c r="J12" s="54"/>
      <c r="K12" s="54"/>
      <c r="L12" s="54"/>
      <c r="M12" s="104"/>
      <c r="N12" s="111">
        <f t="shared" si="3"/>
        <v>1</v>
      </c>
      <c r="O12" s="74" t="s">
        <v>286</v>
      </c>
      <c r="P12" s="3"/>
      <c r="Q12" s="27" t="s">
        <v>120</v>
      </c>
      <c r="R12" s="387" t="s">
        <v>75</v>
      </c>
      <c r="S12" s="387" t="s">
        <v>69</v>
      </c>
      <c r="T12" s="50"/>
      <c r="U12" s="50"/>
      <c r="V12" s="3" t="s">
        <v>285</v>
      </c>
      <c r="W12" s="3"/>
      <c r="X12" s="3" t="s">
        <v>564</v>
      </c>
      <c r="Y12" s="51"/>
      <c r="Z12" s="132"/>
      <c r="AA12" s="132"/>
      <c r="AB12" s="132"/>
      <c r="AC12" s="132"/>
      <c r="AD12" s="132"/>
      <c r="AE12" s="132"/>
      <c r="AF12" s="132"/>
      <c r="AG12" s="132"/>
      <c r="AH12" s="132"/>
      <c r="AI12" s="143">
        <f t="shared" si="0"/>
        <v>0</v>
      </c>
      <c r="AJ12" s="14"/>
      <c r="AK12" s="14"/>
      <c r="AL12" s="14"/>
      <c r="AM12" s="14"/>
      <c r="AN12" s="14"/>
      <c r="AO12" s="14"/>
      <c r="AP12" s="16">
        <f t="shared" si="4"/>
        <v>0</v>
      </c>
      <c r="AQ12" s="19">
        <v>1</v>
      </c>
      <c r="AR12" s="19"/>
      <c r="AS12" s="19"/>
      <c r="AT12" s="19"/>
      <c r="AU12" s="19"/>
      <c r="AV12" s="19"/>
      <c r="AW12" s="19">
        <v>1</v>
      </c>
      <c r="AX12" s="19"/>
      <c r="AY12" s="19"/>
      <c r="AZ12" s="19"/>
      <c r="BA12" s="19"/>
      <c r="BB12" s="19"/>
      <c r="BC12" s="19"/>
      <c r="BD12" s="19"/>
      <c r="BE12" s="18">
        <f t="shared" si="1"/>
        <v>2</v>
      </c>
      <c r="BF12" s="20">
        <f t="shared" si="2"/>
        <v>2</v>
      </c>
      <c r="BG12" s="26"/>
      <c r="BH12" s="26">
        <v>1</v>
      </c>
      <c r="BI12" s="26">
        <v>1</v>
      </c>
      <c r="BJ12" s="26">
        <v>1</v>
      </c>
      <c r="BK12" s="26">
        <v>1</v>
      </c>
      <c r="BL12" s="26"/>
      <c r="BM12" s="25">
        <f t="shared" si="5"/>
        <v>4</v>
      </c>
      <c r="BN12" s="17"/>
      <c r="BO12" s="17"/>
      <c r="BP12" s="17"/>
      <c r="BQ12" s="17"/>
      <c r="BR12" s="17"/>
      <c r="BS12" s="17"/>
      <c r="BT12" s="17"/>
      <c r="BU12" s="17"/>
      <c r="BV12" s="17">
        <v>1</v>
      </c>
      <c r="BW12" s="23">
        <f t="shared" si="6"/>
        <v>1</v>
      </c>
    </row>
    <row r="13" spans="1:76" ht="140.25" x14ac:dyDescent="0.25">
      <c r="A13" s="370" t="s">
        <v>256</v>
      </c>
      <c r="B13" s="64"/>
      <c r="C13" s="65"/>
      <c r="D13" s="65"/>
      <c r="E13" s="65"/>
      <c r="F13" s="65"/>
      <c r="G13" s="65"/>
      <c r="H13" s="65"/>
      <c r="I13" s="72" t="s">
        <v>1519</v>
      </c>
      <c r="J13" s="54"/>
      <c r="K13" s="54"/>
      <c r="L13" s="54"/>
      <c r="M13" s="104"/>
      <c r="N13" s="111">
        <f t="shared" si="3"/>
        <v>1</v>
      </c>
      <c r="O13" s="74" t="s">
        <v>260</v>
      </c>
      <c r="P13" s="3"/>
      <c r="Q13" s="27" t="s">
        <v>105</v>
      </c>
      <c r="R13" s="388" t="s">
        <v>259</v>
      </c>
      <c r="S13" s="388" t="s">
        <v>257</v>
      </c>
      <c r="T13" s="50"/>
      <c r="U13" s="50"/>
      <c r="V13" s="3" t="s">
        <v>175</v>
      </c>
      <c r="W13" s="3"/>
      <c r="X13" s="3"/>
      <c r="Y13" s="51"/>
      <c r="Z13" s="132"/>
      <c r="AA13" s="132"/>
      <c r="AB13" s="132"/>
      <c r="AC13" s="132"/>
      <c r="AD13" s="132"/>
      <c r="AE13" s="132"/>
      <c r="AF13" s="132"/>
      <c r="AG13" s="132"/>
      <c r="AH13" s="132"/>
      <c r="AI13" s="143">
        <f t="shared" si="0"/>
        <v>0</v>
      </c>
      <c r="AJ13" s="14"/>
      <c r="AK13" s="14"/>
      <c r="AL13" s="14"/>
      <c r="AM13" s="14"/>
      <c r="AN13" s="14"/>
      <c r="AO13" s="14"/>
      <c r="AP13" s="16">
        <f t="shared" si="4"/>
        <v>0</v>
      </c>
      <c r="AQ13" s="19">
        <v>1</v>
      </c>
      <c r="AR13" s="19"/>
      <c r="AS13" s="19"/>
      <c r="AT13" s="19"/>
      <c r="AU13" s="19"/>
      <c r="AV13" s="19"/>
      <c r="AW13" s="19"/>
      <c r="AX13" s="19"/>
      <c r="AY13" s="19"/>
      <c r="AZ13" s="19"/>
      <c r="BA13" s="19"/>
      <c r="BB13" s="19"/>
      <c r="BC13" s="19"/>
      <c r="BD13" s="19"/>
      <c r="BE13" s="18">
        <f t="shared" si="1"/>
        <v>1</v>
      </c>
      <c r="BF13" s="20">
        <f t="shared" si="2"/>
        <v>1</v>
      </c>
      <c r="BG13" s="26"/>
      <c r="BH13" s="26"/>
      <c r="BI13" s="26">
        <v>1</v>
      </c>
      <c r="BJ13" s="26"/>
      <c r="BK13" s="26"/>
      <c r="BL13" s="26"/>
      <c r="BM13" s="25">
        <f t="shared" si="5"/>
        <v>1</v>
      </c>
      <c r="BN13" s="17"/>
      <c r="BO13" s="17"/>
      <c r="BP13" s="17"/>
      <c r="BQ13" s="17"/>
      <c r="BR13" s="17"/>
      <c r="BS13" s="17"/>
      <c r="BT13" s="17"/>
      <c r="BU13" s="17"/>
      <c r="BV13" s="17">
        <v>1</v>
      </c>
      <c r="BW13" s="23">
        <f t="shared" si="6"/>
        <v>1</v>
      </c>
    </row>
    <row r="14" spans="1:76" ht="178.5" x14ac:dyDescent="0.25">
      <c r="A14" s="370" t="s">
        <v>278</v>
      </c>
      <c r="B14" s="64"/>
      <c r="C14" s="65"/>
      <c r="D14" s="65"/>
      <c r="E14" s="65"/>
      <c r="F14" s="65"/>
      <c r="G14" s="65"/>
      <c r="H14" s="65"/>
      <c r="I14" s="72" t="s">
        <v>1520</v>
      </c>
      <c r="J14" s="54"/>
      <c r="K14" s="54"/>
      <c r="L14" s="54"/>
      <c r="M14" s="104"/>
      <c r="N14" s="111">
        <f t="shared" si="3"/>
        <v>1</v>
      </c>
      <c r="O14" s="74" t="s">
        <v>279</v>
      </c>
      <c r="P14" s="3"/>
      <c r="Q14" s="27" t="s">
        <v>280</v>
      </c>
      <c r="R14" s="388" t="s">
        <v>281</v>
      </c>
      <c r="S14" s="387"/>
      <c r="T14" s="50"/>
      <c r="U14" s="50"/>
      <c r="V14" s="3" t="s">
        <v>282</v>
      </c>
      <c r="W14" s="3"/>
      <c r="X14" s="3"/>
      <c r="Y14" s="51"/>
      <c r="Z14" s="132"/>
      <c r="AA14" s="132"/>
      <c r="AB14" s="132"/>
      <c r="AC14" s="132"/>
      <c r="AD14" s="132"/>
      <c r="AE14" s="132"/>
      <c r="AF14" s="132"/>
      <c r="AG14" s="132"/>
      <c r="AH14" s="132"/>
      <c r="AI14" s="143">
        <f t="shared" si="0"/>
        <v>0</v>
      </c>
      <c r="AJ14" s="14"/>
      <c r="AK14" s="14"/>
      <c r="AL14" s="14"/>
      <c r="AM14" s="14"/>
      <c r="AN14" s="14"/>
      <c r="AO14" s="14"/>
      <c r="AP14" s="16">
        <f t="shared" si="4"/>
        <v>0</v>
      </c>
      <c r="AQ14" s="19"/>
      <c r="AR14" s="19"/>
      <c r="AS14" s="19"/>
      <c r="AT14" s="19"/>
      <c r="AU14" s="19"/>
      <c r="AV14" s="19"/>
      <c r="AW14" s="19">
        <v>1</v>
      </c>
      <c r="AX14" s="19"/>
      <c r="AY14" s="19"/>
      <c r="AZ14" s="19"/>
      <c r="BA14" s="19"/>
      <c r="BB14" s="19"/>
      <c r="BC14" s="19"/>
      <c r="BD14" s="19"/>
      <c r="BE14" s="18">
        <f t="shared" si="1"/>
        <v>1</v>
      </c>
      <c r="BF14" s="20">
        <f t="shared" si="2"/>
        <v>1</v>
      </c>
      <c r="BG14" s="26">
        <v>1</v>
      </c>
      <c r="BH14" s="26">
        <v>1</v>
      </c>
      <c r="BI14" s="26">
        <v>1</v>
      </c>
      <c r="BJ14" s="26">
        <v>1</v>
      </c>
      <c r="BK14" s="26">
        <v>1</v>
      </c>
      <c r="BL14" s="26"/>
      <c r="BM14" s="25">
        <f t="shared" si="5"/>
        <v>5</v>
      </c>
      <c r="BN14" s="17"/>
      <c r="BO14" s="17"/>
      <c r="BP14" s="17"/>
      <c r="BQ14" s="17"/>
      <c r="BR14" s="17"/>
      <c r="BS14" s="17"/>
      <c r="BT14" s="17"/>
      <c r="BU14" s="17"/>
      <c r="BV14" s="17">
        <v>1</v>
      </c>
      <c r="BW14" s="23">
        <f t="shared" si="6"/>
        <v>1</v>
      </c>
    </row>
    <row r="15" spans="1:76" ht="76.5" x14ac:dyDescent="0.25">
      <c r="A15" s="370" t="s">
        <v>71</v>
      </c>
      <c r="B15" s="64"/>
      <c r="C15" s="65"/>
      <c r="D15" s="65"/>
      <c r="E15" s="65"/>
      <c r="F15" s="65"/>
      <c r="G15" s="65"/>
      <c r="H15" s="65"/>
      <c r="I15" s="72" t="s">
        <v>1</v>
      </c>
      <c r="J15" s="54"/>
      <c r="K15" s="54"/>
      <c r="L15" s="54"/>
      <c r="M15" s="104"/>
      <c r="N15" s="111">
        <f t="shared" si="3"/>
        <v>1</v>
      </c>
      <c r="O15" s="74" t="s">
        <v>72</v>
      </c>
      <c r="P15" s="3"/>
      <c r="Q15" s="27" t="s">
        <v>121</v>
      </c>
      <c r="R15" s="386" t="s">
        <v>74</v>
      </c>
      <c r="S15" s="386" t="s">
        <v>73</v>
      </c>
      <c r="T15" s="50"/>
      <c r="U15" s="50"/>
      <c r="V15" s="3"/>
      <c r="W15" s="3"/>
      <c r="X15" s="3"/>
      <c r="Y15" s="51"/>
      <c r="Z15" s="132"/>
      <c r="AA15" s="132"/>
      <c r="AB15" s="132"/>
      <c r="AC15" s="132"/>
      <c r="AD15" s="132"/>
      <c r="AE15" s="132"/>
      <c r="AF15" s="132"/>
      <c r="AG15" s="132"/>
      <c r="AH15" s="132"/>
      <c r="AI15" s="143">
        <f t="shared" si="0"/>
        <v>0</v>
      </c>
      <c r="AJ15" s="14"/>
      <c r="AK15" s="14"/>
      <c r="AL15" s="14"/>
      <c r="AM15" s="14"/>
      <c r="AN15" s="14"/>
      <c r="AO15" s="14"/>
      <c r="AP15" s="16">
        <f t="shared" si="4"/>
        <v>0</v>
      </c>
      <c r="AQ15" s="19">
        <v>1</v>
      </c>
      <c r="AR15" s="19">
        <v>1</v>
      </c>
      <c r="AS15" s="19"/>
      <c r="AT15" s="19"/>
      <c r="AU15" s="19"/>
      <c r="AV15" s="19"/>
      <c r="AW15" s="19"/>
      <c r="AX15" s="19"/>
      <c r="AY15" s="19"/>
      <c r="AZ15" s="19"/>
      <c r="BA15" s="19"/>
      <c r="BB15" s="19"/>
      <c r="BC15" s="19"/>
      <c r="BD15" s="19"/>
      <c r="BE15" s="18">
        <f t="shared" si="1"/>
        <v>1</v>
      </c>
      <c r="BF15" s="20">
        <f t="shared" si="2"/>
        <v>1</v>
      </c>
      <c r="BG15" s="26"/>
      <c r="BH15" s="26"/>
      <c r="BI15" s="26"/>
      <c r="BJ15" s="26">
        <v>1</v>
      </c>
      <c r="BK15" s="26">
        <v>1</v>
      </c>
      <c r="BL15" s="26"/>
      <c r="BM15" s="25">
        <f t="shared" si="5"/>
        <v>2</v>
      </c>
      <c r="BN15" s="17"/>
      <c r="BO15" s="17"/>
      <c r="BP15" s="17"/>
      <c r="BQ15" s="17"/>
      <c r="BR15" s="17"/>
      <c r="BS15" s="17"/>
      <c r="BT15" s="17"/>
      <c r="BU15" s="17"/>
      <c r="BV15" s="17">
        <v>1</v>
      </c>
      <c r="BW15" s="23">
        <f t="shared" si="6"/>
        <v>1</v>
      </c>
    </row>
    <row r="16" spans="1:76" ht="63.75" x14ac:dyDescent="0.25">
      <c r="A16" s="370" t="s">
        <v>76</v>
      </c>
      <c r="B16" s="50"/>
      <c r="C16" s="65"/>
      <c r="D16" s="51"/>
      <c r="E16" s="65"/>
      <c r="F16" s="65"/>
      <c r="G16" s="65"/>
      <c r="H16" s="65"/>
      <c r="I16" s="72" t="s">
        <v>1</v>
      </c>
      <c r="J16" s="54"/>
      <c r="K16" s="54"/>
      <c r="L16" s="54"/>
      <c r="M16" s="104"/>
      <c r="N16" s="111">
        <f t="shared" si="3"/>
        <v>1</v>
      </c>
      <c r="O16" s="74" t="s">
        <v>77</v>
      </c>
      <c r="P16" s="3"/>
      <c r="Q16" s="27" t="s">
        <v>121</v>
      </c>
      <c r="R16" s="387" t="s">
        <v>78</v>
      </c>
      <c r="S16" s="387" t="s">
        <v>73</v>
      </c>
      <c r="T16" s="50"/>
      <c r="U16" s="50"/>
      <c r="V16" s="3"/>
      <c r="W16" s="3"/>
      <c r="X16" s="3"/>
      <c r="Y16" s="51"/>
      <c r="Z16" s="132"/>
      <c r="AA16" s="132"/>
      <c r="AB16" s="132"/>
      <c r="AC16" s="132"/>
      <c r="AD16" s="132"/>
      <c r="AE16" s="132"/>
      <c r="AF16" s="132"/>
      <c r="AG16" s="132"/>
      <c r="AH16" s="132"/>
      <c r="AI16" s="143">
        <f t="shared" si="0"/>
        <v>0</v>
      </c>
      <c r="AJ16" s="14"/>
      <c r="AK16" s="14"/>
      <c r="AL16" s="14"/>
      <c r="AM16" s="14"/>
      <c r="AN16" s="14"/>
      <c r="AO16" s="14"/>
      <c r="AP16" s="16">
        <f t="shared" si="4"/>
        <v>0</v>
      </c>
      <c r="AQ16" s="19">
        <v>1</v>
      </c>
      <c r="AR16" s="19">
        <v>1</v>
      </c>
      <c r="AS16" s="19"/>
      <c r="AT16" s="19"/>
      <c r="AU16" s="19"/>
      <c r="AV16" s="19"/>
      <c r="AW16" s="19"/>
      <c r="AX16" s="19"/>
      <c r="AY16" s="19"/>
      <c r="AZ16" s="19"/>
      <c r="BA16" s="19"/>
      <c r="BB16" s="19"/>
      <c r="BC16" s="19"/>
      <c r="BD16" s="19"/>
      <c r="BE16" s="18">
        <f t="shared" si="1"/>
        <v>1</v>
      </c>
      <c r="BF16" s="20">
        <f t="shared" si="2"/>
        <v>1</v>
      </c>
      <c r="BG16" s="26"/>
      <c r="BH16" s="26"/>
      <c r="BI16" s="26"/>
      <c r="BJ16" s="26">
        <v>1</v>
      </c>
      <c r="BK16" s="26">
        <v>1</v>
      </c>
      <c r="BL16" s="26"/>
      <c r="BM16" s="25">
        <f t="shared" si="5"/>
        <v>2</v>
      </c>
      <c r="BN16" s="17"/>
      <c r="BO16" s="17"/>
      <c r="BP16" s="17"/>
      <c r="BQ16" s="17"/>
      <c r="BR16" s="17"/>
      <c r="BS16" s="17"/>
      <c r="BT16" s="17"/>
      <c r="BU16" s="17"/>
      <c r="BV16" s="17">
        <v>1</v>
      </c>
      <c r="BW16" s="23">
        <f t="shared" si="6"/>
        <v>1</v>
      </c>
    </row>
    <row r="17" spans="1:75" ht="76.5" x14ac:dyDescent="0.25">
      <c r="A17" s="370" t="s">
        <v>79</v>
      </c>
      <c r="B17" s="64"/>
      <c r="C17" s="65"/>
      <c r="D17" s="65"/>
      <c r="E17" s="65"/>
      <c r="F17" s="65"/>
      <c r="G17" s="65"/>
      <c r="H17" s="65"/>
      <c r="I17" s="72" t="s">
        <v>1</v>
      </c>
      <c r="J17" s="54"/>
      <c r="K17" s="54"/>
      <c r="L17" s="54"/>
      <c r="M17" s="104"/>
      <c r="N17" s="111">
        <f t="shared" si="3"/>
        <v>1</v>
      </c>
      <c r="O17" s="74" t="s">
        <v>80</v>
      </c>
      <c r="P17" s="3"/>
      <c r="Q17" s="27" t="s">
        <v>121</v>
      </c>
      <c r="R17" s="387" t="s">
        <v>81</v>
      </c>
      <c r="S17" s="387" t="s">
        <v>82</v>
      </c>
      <c r="T17" s="50"/>
      <c r="U17" s="50"/>
      <c r="V17" s="3"/>
      <c r="W17" s="3"/>
      <c r="X17" s="3"/>
      <c r="Y17" s="51"/>
      <c r="Z17" s="132"/>
      <c r="AA17" s="132"/>
      <c r="AB17" s="132"/>
      <c r="AC17" s="132"/>
      <c r="AD17" s="132"/>
      <c r="AE17" s="132"/>
      <c r="AF17" s="132"/>
      <c r="AG17" s="132"/>
      <c r="AH17" s="132"/>
      <c r="AI17" s="143">
        <f t="shared" si="0"/>
        <v>0</v>
      </c>
      <c r="AJ17" s="14"/>
      <c r="AK17" s="14"/>
      <c r="AL17" s="14"/>
      <c r="AM17" s="14"/>
      <c r="AN17" s="14"/>
      <c r="AO17" s="14"/>
      <c r="AP17" s="16">
        <f t="shared" si="4"/>
        <v>0</v>
      </c>
      <c r="AQ17" s="19">
        <v>1</v>
      </c>
      <c r="AR17" s="19">
        <v>1</v>
      </c>
      <c r="AS17" s="19"/>
      <c r="AT17" s="19"/>
      <c r="AU17" s="19"/>
      <c r="AV17" s="19"/>
      <c r="AW17" s="19"/>
      <c r="AX17" s="19"/>
      <c r="AY17" s="19"/>
      <c r="AZ17" s="19"/>
      <c r="BA17" s="19"/>
      <c r="BB17" s="19"/>
      <c r="BC17" s="19"/>
      <c r="BD17" s="19"/>
      <c r="BE17" s="18">
        <f t="shared" si="1"/>
        <v>1</v>
      </c>
      <c r="BF17" s="20">
        <f t="shared" si="2"/>
        <v>1</v>
      </c>
      <c r="BG17" s="26"/>
      <c r="BH17" s="26"/>
      <c r="BI17" s="26"/>
      <c r="BJ17" s="26">
        <v>1</v>
      </c>
      <c r="BK17" s="26">
        <v>1</v>
      </c>
      <c r="BL17" s="26"/>
      <c r="BM17" s="25">
        <f t="shared" si="5"/>
        <v>2</v>
      </c>
      <c r="BN17" s="17"/>
      <c r="BO17" s="17"/>
      <c r="BP17" s="17"/>
      <c r="BQ17" s="17"/>
      <c r="BR17" s="17"/>
      <c r="BS17" s="17"/>
      <c r="BT17" s="17"/>
      <c r="BU17" s="17">
        <v>1</v>
      </c>
      <c r="BV17" s="17"/>
      <c r="BW17" s="23">
        <f t="shared" si="6"/>
        <v>1</v>
      </c>
    </row>
    <row r="18" spans="1:75" ht="51" x14ac:dyDescent="0.25">
      <c r="A18" s="370" t="s">
        <v>83</v>
      </c>
      <c r="B18" s="64"/>
      <c r="C18" s="65"/>
      <c r="D18" s="65"/>
      <c r="E18" s="65"/>
      <c r="F18" s="65"/>
      <c r="G18" s="65"/>
      <c r="H18" s="65"/>
      <c r="I18" s="72" t="s">
        <v>1</v>
      </c>
      <c r="J18" s="54"/>
      <c r="K18" s="54"/>
      <c r="L18" s="54"/>
      <c r="M18" s="104"/>
      <c r="N18" s="111">
        <f t="shared" si="3"/>
        <v>1</v>
      </c>
      <c r="O18" s="74" t="s">
        <v>84</v>
      </c>
      <c r="P18" s="3"/>
      <c r="Q18" s="27" t="s">
        <v>121</v>
      </c>
      <c r="R18" s="389" t="s">
        <v>85</v>
      </c>
      <c r="S18" s="389" t="s">
        <v>86</v>
      </c>
      <c r="T18" s="50"/>
      <c r="U18" s="50"/>
      <c r="V18" s="3"/>
      <c r="W18" s="3"/>
      <c r="X18" s="3"/>
      <c r="Y18" s="51"/>
      <c r="Z18" s="132"/>
      <c r="AA18" s="132"/>
      <c r="AB18" s="132"/>
      <c r="AC18" s="132"/>
      <c r="AD18" s="132"/>
      <c r="AE18" s="132"/>
      <c r="AF18" s="132"/>
      <c r="AG18" s="132"/>
      <c r="AH18" s="132"/>
      <c r="AI18" s="143">
        <f t="shared" si="0"/>
        <v>0</v>
      </c>
      <c r="AJ18" s="14"/>
      <c r="AK18" s="14"/>
      <c r="AL18" s="14"/>
      <c r="AM18" s="14"/>
      <c r="AN18" s="14"/>
      <c r="AO18" s="14"/>
      <c r="AP18" s="16">
        <f t="shared" si="4"/>
        <v>0</v>
      </c>
      <c r="AQ18" s="19">
        <v>1</v>
      </c>
      <c r="AR18" s="19">
        <v>1</v>
      </c>
      <c r="AS18" s="19"/>
      <c r="AT18" s="19"/>
      <c r="AU18" s="19"/>
      <c r="AV18" s="19"/>
      <c r="AW18" s="19"/>
      <c r="AX18" s="19"/>
      <c r="AY18" s="19"/>
      <c r="AZ18" s="19"/>
      <c r="BA18" s="19"/>
      <c r="BB18" s="19"/>
      <c r="BC18" s="19"/>
      <c r="BD18" s="19"/>
      <c r="BE18" s="18">
        <f t="shared" si="1"/>
        <v>1</v>
      </c>
      <c r="BF18" s="20">
        <f t="shared" si="2"/>
        <v>1</v>
      </c>
      <c r="BG18" s="26"/>
      <c r="BH18" s="26"/>
      <c r="BI18" s="26"/>
      <c r="BJ18" s="26">
        <v>1</v>
      </c>
      <c r="BK18" s="26">
        <v>1</v>
      </c>
      <c r="BL18" s="26"/>
      <c r="BM18" s="25">
        <f t="shared" si="5"/>
        <v>2</v>
      </c>
      <c r="BN18" s="17"/>
      <c r="BO18" s="17"/>
      <c r="BP18" s="17"/>
      <c r="BQ18" s="17"/>
      <c r="BR18" s="17"/>
      <c r="BS18" s="17"/>
      <c r="BT18" s="17"/>
      <c r="BU18" s="17">
        <v>1</v>
      </c>
      <c r="BV18" s="17"/>
      <c r="BW18" s="23">
        <f t="shared" si="6"/>
        <v>1</v>
      </c>
    </row>
    <row r="19" spans="1:75" ht="38.25" x14ac:dyDescent="0.25">
      <c r="A19" s="370" t="s">
        <v>87</v>
      </c>
      <c r="B19" s="64"/>
      <c r="C19" s="65"/>
      <c r="D19" s="65"/>
      <c r="E19" s="65"/>
      <c r="F19" s="65"/>
      <c r="G19" s="65"/>
      <c r="H19" s="65"/>
      <c r="I19" s="72" t="s">
        <v>54</v>
      </c>
      <c r="J19" s="54"/>
      <c r="K19" s="54"/>
      <c r="L19" s="54"/>
      <c r="M19" s="104"/>
      <c r="N19" s="111">
        <f t="shared" si="3"/>
        <v>1</v>
      </c>
      <c r="O19" s="74" t="s">
        <v>88</v>
      </c>
      <c r="P19" s="3"/>
      <c r="Q19" s="27" t="s">
        <v>121</v>
      </c>
      <c r="R19" s="386" t="s">
        <v>89</v>
      </c>
      <c r="S19" s="389"/>
      <c r="T19" s="50"/>
      <c r="U19" s="50"/>
      <c r="V19" s="3"/>
      <c r="W19" s="3"/>
      <c r="X19" s="3"/>
      <c r="Y19" s="51"/>
      <c r="Z19" s="132"/>
      <c r="AA19" s="132"/>
      <c r="AB19" s="132"/>
      <c r="AC19" s="132"/>
      <c r="AD19" s="132"/>
      <c r="AE19" s="132"/>
      <c r="AF19" s="132"/>
      <c r="AG19" s="132"/>
      <c r="AH19" s="132"/>
      <c r="AI19" s="143">
        <f t="shared" si="0"/>
        <v>0</v>
      </c>
      <c r="AJ19" s="14"/>
      <c r="AK19" s="14"/>
      <c r="AL19" s="14"/>
      <c r="AM19" s="14"/>
      <c r="AN19" s="14"/>
      <c r="AO19" s="14"/>
      <c r="AP19" s="16">
        <f t="shared" si="4"/>
        <v>0</v>
      </c>
      <c r="AQ19" s="19">
        <v>1</v>
      </c>
      <c r="AR19" s="19"/>
      <c r="AS19" s="19"/>
      <c r="AT19" s="19"/>
      <c r="AU19" s="19"/>
      <c r="AV19" s="19"/>
      <c r="AW19" s="19"/>
      <c r="AX19" s="19"/>
      <c r="AY19" s="19"/>
      <c r="AZ19" s="19"/>
      <c r="BA19" s="19"/>
      <c r="BB19" s="19"/>
      <c r="BC19" s="19"/>
      <c r="BD19" s="19"/>
      <c r="BE19" s="18">
        <f t="shared" si="1"/>
        <v>1</v>
      </c>
      <c r="BF19" s="20">
        <f t="shared" si="2"/>
        <v>1</v>
      </c>
      <c r="BG19" s="26"/>
      <c r="BH19" s="26"/>
      <c r="BI19" s="26"/>
      <c r="BJ19" s="26">
        <v>1</v>
      </c>
      <c r="BK19" s="26">
        <v>1</v>
      </c>
      <c r="BL19" s="26"/>
      <c r="BM19" s="25">
        <f t="shared" si="5"/>
        <v>2</v>
      </c>
      <c r="BN19" s="17"/>
      <c r="BO19" s="17"/>
      <c r="BP19" s="17"/>
      <c r="BQ19" s="17"/>
      <c r="BR19" s="17"/>
      <c r="BS19" s="17"/>
      <c r="BT19" s="17"/>
      <c r="BU19" s="17">
        <v>1</v>
      </c>
      <c r="BV19" s="17"/>
      <c r="BW19" s="23">
        <f t="shared" si="6"/>
        <v>1</v>
      </c>
    </row>
    <row r="20" spans="1:75" ht="114.75" x14ac:dyDescent="0.25">
      <c r="A20" s="370" t="s">
        <v>90</v>
      </c>
      <c r="B20" s="64"/>
      <c r="C20" s="65"/>
      <c r="D20" s="65"/>
      <c r="E20" s="65"/>
      <c r="F20" s="65"/>
      <c r="G20" s="65"/>
      <c r="H20" s="65"/>
      <c r="I20" s="72" t="s">
        <v>1</v>
      </c>
      <c r="J20" s="54"/>
      <c r="K20" s="54"/>
      <c r="L20" s="54"/>
      <c r="M20" s="104"/>
      <c r="N20" s="111">
        <f t="shared" si="3"/>
        <v>1</v>
      </c>
      <c r="O20" s="74" t="s">
        <v>91</v>
      </c>
      <c r="P20" s="3"/>
      <c r="Q20" s="27" t="s">
        <v>124</v>
      </c>
      <c r="R20" s="386" t="s">
        <v>93</v>
      </c>
      <c r="S20" s="386" t="s">
        <v>92</v>
      </c>
      <c r="T20" s="50"/>
      <c r="U20" s="50"/>
      <c r="V20" s="3"/>
      <c r="W20" s="3"/>
      <c r="X20" s="3"/>
      <c r="Y20" s="51"/>
      <c r="Z20" s="132"/>
      <c r="AA20" s="132"/>
      <c r="AB20" s="132"/>
      <c r="AC20" s="132"/>
      <c r="AD20" s="132"/>
      <c r="AE20" s="132"/>
      <c r="AF20" s="132"/>
      <c r="AG20" s="132"/>
      <c r="AH20" s="132"/>
      <c r="AI20" s="143">
        <f t="shared" si="0"/>
        <v>0</v>
      </c>
      <c r="AJ20" s="14"/>
      <c r="AK20" s="14"/>
      <c r="AL20" s="14"/>
      <c r="AM20" s="14"/>
      <c r="AN20" s="14"/>
      <c r="AO20" s="14"/>
      <c r="AP20" s="16">
        <f t="shared" si="4"/>
        <v>0</v>
      </c>
      <c r="AQ20" s="19">
        <v>1</v>
      </c>
      <c r="AR20" s="19"/>
      <c r="AS20" s="19"/>
      <c r="AT20" s="19"/>
      <c r="AU20" s="19">
        <v>1</v>
      </c>
      <c r="AV20" s="19"/>
      <c r="AW20" s="19"/>
      <c r="AX20" s="19"/>
      <c r="AY20" s="19"/>
      <c r="AZ20" s="19"/>
      <c r="BA20" s="19"/>
      <c r="BB20" s="19"/>
      <c r="BC20" s="19"/>
      <c r="BD20" s="19"/>
      <c r="BE20" s="18">
        <f t="shared" si="1"/>
        <v>1</v>
      </c>
      <c r="BF20" s="20">
        <f t="shared" si="2"/>
        <v>1</v>
      </c>
      <c r="BG20" s="26"/>
      <c r="BH20" s="26"/>
      <c r="BI20" s="26"/>
      <c r="BJ20" s="26">
        <v>1</v>
      </c>
      <c r="BK20" s="26">
        <v>1</v>
      </c>
      <c r="BL20" s="26"/>
      <c r="BM20" s="25">
        <f t="shared" si="5"/>
        <v>2</v>
      </c>
      <c r="BN20" s="17"/>
      <c r="BO20" s="17"/>
      <c r="BP20" s="17"/>
      <c r="BQ20" s="17"/>
      <c r="BR20" s="17"/>
      <c r="BS20" s="17"/>
      <c r="BT20" s="17"/>
      <c r="BU20" s="17"/>
      <c r="BV20" s="17">
        <v>1</v>
      </c>
      <c r="BW20" s="23">
        <f t="shared" si="6"/>
        <v>1</v>
      </c>
    </row>
    <row r="21" spans="1:75" ht="63.75" x14ac:dyDescent="0.25">
      <c r="A21" s="370" t="s">
        <v>94</v>
      </c>
      <c r="B21" s="64"/>
      <c r="C21" s="65"/>
      <c r="D21" s="65"/>
      <c r="E21" s="65"/>
      <c r="F21" s="65"/>
      <c r="G21" s="65"/>
      <c r="H21" s="65"/>
      <c r="I21" s="72" t="s">
        <v>1</v>
      </c>
      <c r="J21" s="54"/>
      <c r="K21" s="54"/>
      <c r="L21" s="54"/>
      <c r="M21" s="104"/>
      <c r="N21" s="111">
        <f t="shared" si="3"/>
        <v>1</v>
      </c>
      <c r="O21" s="74" t="s">
        <v>95</v>
      </c>
      <c r="P21" s="3"/>
      <c r="Q21" s="27" t="s">
        <v>125</v>
      </c>
      <c r="R21" s="387" t="s">
        <v>97</v>
      </c>
      <c r="S21" s="386" t="s">
        <v>96</v>
      </c>
      <c r="T21" s="50"/>
      <c r="U21" s="50"/>
      <c r="V21" s="3"/>
      <c r="W21" s="3"/>
      <c r="X21" s="3"/>
      <c r="Y21" s="51"/>
      <c r="Z21" s="132"/>
      <c r="AA21" s="132"/>
      <c r="AB21" s="132"/>
      <c r="AC21" s="132"/>
      <c r="AD21" s="132"/>
      <c r="AE21" s="132"/>
      <c r="AF21" s="132"/>
      <c r="AG21" s="132"/>
      <c r="AH21" s="132"/>
      <c r="AI21" s="143">
        <f t="shared" si="0"/>
        <v>0</v>
      </c>
      <c r="AJ21" s="14"/>
      <c r="AK21" s="14"/>
      <c r="AL21" s="14"/>
      <c r="AM21" s="14"/>
      <c r="AN21" s="14"/>
      <c r="AO21" s="14"/>
      <c r="AP21" s="16">
        <f t="shared" si="4"/>
        <v>0</v>
      </c>
      <c r="AQ21" s="19">
        <v>1</v>
      </c>
      <c r="AR21" s="19"/>
      <c r="AS21" s="19"/>
      <c r="AT21" s="19"/>
      <c r="AU21" s="19"/>
      <c r="AV21" s="19"/>
      <c r="AW21" s="19"/>
      <c r="AX21" s="19"/>
      <c r="AY21" s="19"/>
      <c r="AZ21" s="19"/>
      <c r="BA21" s="19"/>
      <c r="BB21" s="19"/>
      <c r="BC21" s="19"/>
      <c r="BD21" s="19"/>
      <c r="BE21" s="18">
        <f t="shared" si="1"/>
        <v>1</v>
      </c>
      <c r="BF21" s="20">
        <f t="shared" si="2"/>
        <v>1</v>
      </c>
      <c r="BG21" s="26"/>
      <c r="BH21" s="26"/>
      <c r="BI21" s="26">
        <v>1</v>
      </c>
      <c r="BJ21" s="26">
        <v>1</v>
      </c>
      <c r="BK21" s="26">
        <v>1</v>
      </c>
      <c r="BL21" s="26"/>
      <c r="BM21" s="25">
        <f t="shared" si="5"/>
        <v>3</v>
      </c>
      <c r="BN21" s="17"/>
      <c r="BO21" s="17"/>
      <c r="BP21" s="17"/>
      <c r="BQ21" s="17"/>
      <c r="BR21" s="17"/>
      <c r="BS21" s="17"/>
      <c r="BT21" s="17"/>
      <c r="BU21" s="17"/>
      <c r="BV21" s="17">
        <v>1</v>
      </c>
      <c r="BW21" s="23">
        <f t="shared" si="6"/>
        <v>1</v>
      </c>
    </row>
    <row r="22" spans="1:75" ht="51" x14ac:dyDescent="0.25">
      <c r="A22" s="370" t="s">
        <v>98</v>
      </c>
      <c r="B22" s="50"/>
      <c r="C22" s="65"/>
      <c r="D22" s="65"/>
      <c r="E22" s="65"/>
      <c r="F22" s="65"/>
      <c r="G22" s="65"/>
      <c r="H22" s="65"/>
      <c r="I22" s="72" t="s">
        <v>1</v>
      </c>
      <c r="J22" s="54"/>
      <c r="K22" s="54"/>
      <c r="L22" s="54"/>
      <c r="M22" s="104"/>
      <c r="N22" s="111">
        <f t="shared" si="3"/>
        <v>1</v>
      </c>
      <c r="O22" s="74" t="s">
        <v>99</v>
      </c>
      <c r="P22" s="3"/>
      <c r="Q22" s="27" t="s">
        <v>125</v>
      </c>
      <c r="R22" s="387" t="s">
        <v>100</v>
      </c>
      <c r="S22" s="387" t="s">
        <v>101</v>
      </c>
      <c r="T22" s="50"/>
      <c r="U22" s="50"/>
      <c r="V22" s="3"/>
      <c r="W22" s="3"/>
      <c r="X22" s="3"/>
      <c r="Y22" s="51"/>
      <c r="Z22" s="132"/>
      <c r="AA22" s="132"/>
      <c r="AB22" s="132"/>
      <c r="AC22" s="132"/>
      <c r="AD22" s="132"/>
      <c r="AE22" s="132"/>
      <c r="AF22" s="132"/>
      <c r="AG22" s="132"/>
      <c r="AH22" s="132"/>
      <c r="AI22" s="143">
        <f t="shared" si="0"/>
        <v>0</v>
      </c>
      <c r="AJ22" s="14"/>
      <c r="AK22" s="14"/>
      <c r="AL22" s="14"/>
      <c r="AM22" s="14"/>
      <c r="AN22" s="14"/>
      <c r="AO22" s="14"/>
      <c r="AP22" s="16">
        <f t="shared" si="4"/>
        <v>0</v>
      </c>
      <c r="AQ22" s="19">
        <v>1</v>
      </c>
      <c r="AR22" s="19"/>
      <c r="AS22" s="19"/>
      <c r="AT22" s="19"/>
      <c r="AU22" s="19"/>
      <c r="AV22" s="19"/>
      <c r="AW22" s="19"/>
      <c r="AX22" s="19"/>
      <c r="AY22" s="19"/>
      <c r="AZ22" s="19"/>
      <c r="BA22" s="19"/>
      <c r="BB22" s="19"/>
      <c r="BC22" s="19"/>
      <c r="BD22" s="19"/>
      <c r="BE22" s="18">
        <f t="shared" si="1"/>
        <v>1</v>
      </c>
      <c r="BF22" s="20">
        <f t="shared" si="2"/>
        <v>1</v>
      </c>
      <c r="BG22" s="26"/>
      <c r="BH22" s="26"/>
      <c r="BI22" s="26"/>
      <c r="BJ22" s="26">
        <v>1</v>
      </c>
      <c r="BK22" s="26">
        <v>1</v>
      </c>
      <c r="BL22" s="26"/>
      <c r="BM22" s="25">
        <f t="shared" si="5"/>
        <v>2</v>
      </c>
      <c r="BN22" s="17"/>
      <c r="BO22" s="17"/>
      <c r="BP22" s="17"/>
      <c r="BQ22" s="17"/>
      <c r="BR22" s="17"/>
      <c r="BS22" s="17"/>
      <c r="BT22" s="17"/>
      <c r="BU22" s="17"/>
      <c r="BV22" s="17">
        <v>1</v>
      </c>
      <c r="BW22" s="23">
        <f t="shared" si="6"/>
        <v>1</v>
      </c>
    </row>
    <row r="23" spans="1:75" ht="63.75" x14ac:dyDescent="0.25">
      <c r="A23" s="370" t="s">
        <v>102</v>
      </c>
      <c r="B23" s="50"/>
      <c r="C23" s="65"/>
      <c r="D23" s="65"/>
      <c r="E23" s="65"/>
      <c r="F23" s="65"/>
      <c r="G23" s="65"/>
      <c r="H23" s="65"/>
      <c r="I23" s="72" t="s">
        <v>1</v>
      </c>
      <c r="J23" s="54"/>
      <c r="K23" s="54"/>
      <c r="L23" s="54"/>
      <c r="M23" s="104"/>
      <c r="N23" s="111">
        <f t="shared" si="3"/>
        <v>1</v>
      </c>
      <c r="O23" s="74" t="s">
        <v>103</v>
      </c>
      <c r="P23" s="3"/>
      <c r="Q23" s="27" t="s">
        <v>125</v>
      </c>
      <c r="R23" s="386" t="s">
        <v>104</v>
      </c>
      <c r="S23" s="387" t="s">
        <v>101</v>
      </c>
      <c r="T23" s="50"/>
      <c r="U23" s="50"/>
      <c r="V23" s="3"/>
      <c r="W23" s="3"/>
      <c r="X23" s="3"/>
      <c r="Y23" s="51"/>
      <c r="Z23" s="132"/>
      <c r="AA23" s="132"/>
      <c r="AB23" s="132"/>
      <c r="AC23" s="132"/>
      <c r="AD23" s="132"/>
      <c r="AE23" s="132"/>
      <c r="AF23" s="132"/>
      <c r="AG23" s="132"/>
      <c r="AH23" s="132"/>
      <c r="AI23" s="143">
        <f t="shared" si="0"/>
        <v>0</v>
      </c>
      <c r="AJ23" s="14"/>
      <c r="AK23" s="14"/>
      <c r="AL23" s="14"/>
      <c r="AM23" s="14"/>
      <c r="AN23" s="14"/>
      <c r="AO23" s="14"/>
      <c r="AP23" s="16">
        <f t="shared" si="4"/>
        <v>0</v>
      </c>
      <c r="AQ23" s="19">
        <v>1</v>
      </c>
      <c r="AR23" s="19"/>
      <c r="AS23" s="19"/>
      <c r="AT23" s="19"/>
      <c r="AU23" s="19"/>
      <c r="AV23" s="19"/>
      <c r="AW23" s="19"/>
      <c r="AX23" s="19"/>
      <c r="AY23" s="19"/>
      <c r="AZ23" s="19"/>
      <c r="BA23" s="19"/>
      <c r="BB23" s="19"/>
      <c r="BC23" s="19"/>
      <c r="BD23" s="19"/>
      <c r="BE23" s="18">
        <f t="shared" si="1"/>
        <v>1</v>
      </c>
      <c r="BF23" s="20">
        <f t="shared" si="2"/>
        <v>1</v>
      </c>
      <c r="BG23" s="26"/>
      <c r="BH23" s="26"/>
      <c r="BI23" s="26">
        <v>1</v>
      </c>
      <c r="BJ23" s="26">
        <v>1</v>
      </c>
      <c r="BK23" s="26">
        <v>1</v>
      </c>
      <c r="BL23" s="26"/>
      <c r="BM23" s="25">
        <f t="shared" si="5"/>
        <v>3</v>
      </c>
      <c r="BN23" s="17"/>
      <c r="BO23" s="17"/>
      <c r="BP23" s="17"/>
      <c r="BQ23" s="17"/>
      <c r="BR23" s="17"/>
      <c r="BS23" s="17"/>
      <c r="BT23" s="17"/>
      <c r="BU23" s="17">
        <v>1</v>
      </c>
      <c r="BV23" s="17"/>
      <c r="BW23" s="23">
        <f t="shared" si="6"/>
        <v>1</v>
      </c>
    </row>
    <row r="24" spans="1:75" ht="76.5" x14ac:dyDescent="0.25">
      <c r="A24" s="370" t="s">
        <v>248</v>
      </c>
      <c r="B24" s="64"/>
      <c r="C24" s="65"/>
      <c r="D24" s="65"/>
      <c r="E24" s="65"/>
      <c r="F24" s="65"/>
      <c r="G24" s="65"/>
      <c r="H24" s="65"/>
      <c r="I24" s="72" t="s">
        <v>1521</v>
      </c>
      <c r="J24" s="54"/>
      <c r="K24" s="54"/>
      <c r="L24" s="54"/>
      <c r="M24" s="104"/>
      <c r="N24" s="111">
        <f t="shared" si="3"/>
        <v>1</v>
      </c>
      <c r="O24" s="74" t="s">
        <v>569</v>
      </c>
      <c r="P24" s="3"/>
      <c r="Q24" s="27" t="s">
        <v>288</v>
      </c>
      <c r="R24" s="384" t="s">
        <v>289</v>
      </c>
      <c r="S24" s="387"/>
      <c r="T24" s="50"/>
      <c r="U24" s="50"/>
      <c r="V24" s="3"/>
      <c r="W24" s="3"/>
      <c r="X24" s="3" t="s">
        <v>287</v>
      </c>
      <c r="Y24" s="51"/>
      <c r="Z24" s="132"/>
      <c r="AA24" s="132"/>
      <c r="AB24" s="132"/>
      <c r="AC24" s="132"/>
      <c r="AD24" s="132"/>
      <c r="AE24" s="132"/>
      <c r="AF24" s="132"/>
      <c r="AG24" s="132"/>
      <c r="AH24" s="132"/>
      <c r="AI24" s="143">
        <f t="shared" si="0"/>
        <v>0</v>
      </c>
      <c r="AJ24" s="14"/>
      <c r="AK24" s="14"/>
      <c r="AL24" s="14"/>
      <c r="AM24" s="14"/>
      <c r="AN24" s="14"/>
      <c r="AO24" s="14"/>
      <c r="AP24" s="16">
        <f t="shared" si="4"/>
        <v>0</v>
      </c>
      <c r="AQ24" s="19">
        <v>1</v>
      </c>
      <c r="AR24" s="19"/>
      <c r="AS24" s="19"/>
      <c r="AT24" s="19"/>
      <c r="AU24" s="19"/>
      <c r="AV24" s="19"/>
      <c r="AW24" s="19"/>
      <c r="AX24" s="19"/>
      <c r="AY24" s="19"/>
      <c r="AZ24" s="19"/>
      <c r="BA24" s="19"/>
      <c r="BB24" s="19"/>
      <c r="BC24" s="19"/>
      <c r="BD24" s="19"/>
      <c r="BE24" s="18">
        <f t="shared" si="1"/>
        <v>1</v>
      </c>
      <c r="BF24" s="20">
        <f t="shared" si="2"/>
        <v>1</v>
      </c>
      <c r="BG24" s="26"/>
      <c r="BH24" s="26"/>
      <c r="BI24" s="26">
        <v>1</v>
      </c>
      <c r="BJ24" s="26">
        <v>1</v>
      </c>
      <c r="BK24" s="26">
        <v>1</v>
      </c>
      <c r="BL24" s="26"/>
      <c r="BM24" s="25">
        <f t="shared" si="5"/>
        <v>3</v>
      </c>
      <c r="BN24" s="17"/>
      <c r="BO24" s="17"/>
      <c r="BP24" s="17"/>
      <c r="BQ24" s="17"/>
      <c r="BR24" s="17"/>
      <c r="BS24" s="17"/>
      <c r="BT24" s="17"/>
      <c r="BU24" s="17">
        <v>1</v>
      </c>
      <c r="BV24" s="17"/>
      <c r="BW24" s="23">
        <f t="shared" si="6"/>
        <v>1</v>
      </c>
    </row>
    <row r="25" spans="1:75" ht="63.75" x14ac:dyDescent="0.25">
      <c r="A25" s="370" t="s">
        <v>108</v>
      </c>
      <c r="B25" s="64"/>
      <c r="C25" s="65"/>
      <c r="D25" s="65"/>
      <c r="E25" s="65"/>
      <c r="F25" s="65"/>
      <c r="G25" s="65"/>
      <c r="H25" s="65"/>
      <c r="I25" s="72" t="s">
        <v>1</v>
      </c>
      <c r="J25" s="54"/>
      <c r="K25" s="54"/>
      <c r="L25" s="54"/>
      <c r="M25" s="104"/>
      <c r="N25" s="111">
        <f t="shared" si="3"/>
        <v>1</v>
      </c>
      <c r="O25" s="74" t="s">
        <v>110</v>
      </c>
      <c r="P25" s="3"/>
      <c r="Q25" s="27" t="s">
        <v>126</v>
      </c>
      <c r="R25" s="384" t="s">
        <v>109</v>
      </c>
      <c r="S25" s="388" t="s">
        <v>112</v>
      </c>
      <c r="T25" s="50"/>
      <c r="U25" s="50"/>
      <c r="V25" s="3" t="s">
        <v>111</v>
      </c>
      <c r="W25" s="3"/>
      <c r="X25" s="3"/>
      <c r="Y25" s="51"/>
      <c r="Z25" s="132">
        <v>1</v>
      </c>
      <c r="AA25" s="132"/>
      <c r="AB25" s="132"/>
      <c r="AC25" s="132"/>
      <c r="AD25" s="132"/>
      <c r="AE25" s="132"/>
      <c r="AF25" s="132"/>
      <c r="AG25" s="132"/>
      <c r="AH25" s="132"/>
      <c r="AI25" s="143">
        <f t="shared" si="0"/>
        <v>1</v>
      </c>
      <c r="AJ25" s="14"/>
      <c r="AK25" s="14"/>
      <c r="AL25" s="14"/>
      <c r="AM25" s="14"/>
      <c r="AN25" s="14"/>
      <c r="AO25" s="14"/>
      <c r="AP25" s="16">
        <f t="shared" si="4"/>
        <v>0</v>
      </c>
      <c r="AQ25" s="19">
        <v>1</v>
      </c>
      <c r="AR25" s="19"/>
      <c r="AS25" s="19"/>
      <c r="AT25" s="19"/>
      <c r="AU25" s="19"/>
      <c r="AV25" s="19"/>
      <c r="AW25" s="19"/>
      <c r="AX25" s="19"/>
      <c r="AY25" s="19"/>
      <c r="AZ25" s="19"/>
      <c r="BA25" s="19"/>
      <c r="BB25" s="19"/>
      <c r="BC25" s="19"/>
      <c r="BD25" s="19"/>
      <c r="BE25" s="18">
        <f t="shared" si="1"/>
        <v>1</v>
      </c>
      <c r="BF25" s="20">
        <f t="shared" si="2"/>
        <v>2</v>
      </c>
      <c r="BG25" s="26"/>
      <c r="BH25" s="26"/>
      <c r="BI25" s="26"/>
      <c r="BJ25" s="26">
        <v>1</v>
      </c>
      <c r="BK25" s="26">
        <v>1</v>
      </c>
      <c r="BL25" s="26"/>
      <c r="BM25" s="25">
        <f t="shared" si="5"/>
        <v>2</v>
      </c>
      <c r="BN25" s="17"/>
      <c r="BO25" s="17"/>
      <c r="BP25" s="17"/>
      <c r="BQ25" s="17"/>
      <c r="BR25" s="17"/>
      <c r="BS25" s="17"/>
      <c r="BT25" s="17"/>
      <c r="BU25" s="17"/>
      <c r="BV25" s="17">
        <v>1</v>
      </c>
      <c r="BW25" s="23">
        <f t="shared" si="6"/>
        <v>1</v>
      </c>
    </row>
    <row r="26" spans="1:75" ht="75" x14ac:dyDescent="0.25">
      <c r="A26" s="370" t="s">
        <v>140</v>
      </c>
      <c r="B26" s="64"/>
      <c r="C26" s="65"/>
      <c r="D26" s="65"/>
      <c r="E26" s="65"/>
      <c r="F26" s="65"/>
      <c r="G26" s="65"/>
      <c r="H26" s="65"/>
      <c r="I26" s="72" t="s">
        <v>1</v>
      </c>
      <c r="J26" s="54"/>
      <c r="K26" s="54"/>
      <c r="L26" s="54"/>
      <c r="M26" s="104"/>
      <c r="N26" s="111">
        <f t="shared" si="3"/>
        <v>1</v>
      </c>
      <c r="O26" s="74" t="s">
        <v>129</v>
      </c>
      <c r="P26" s="3"/>
      <c r="Q26" s="27" t="s">
        <v>127</v>
      </c>
      <c r="R26" s="384" t="s">
        <v>128</v>
      </c>
      <c r="S26" s="388" t="s">
        <v>130</v>
      </c>
      <c r="T26" s="50"/>
      <c r="U26" s="137"/>
      <c r="V26" s="3" t="s">
        <v>154</v>
      </c>
      <c r="W26" s="3"/>
      <c r="X26" s="3"/>
      <c r="Y26" s="51"/>
      <c r="Z26" s="132">
        <v>1</v>
      </c>
      <c r="AA26" s="132"/>
      <c r="AB26" s="132"/>
      <c r="AC26" s="132"/>
      <c r="AD26" s="132"/>
      <c r="AE26" s="132"/>
      <c r="AF26" s="132"/>
      <c r="AG26" s="132"/>
      <c r="AH26" s="132"/>
      <c r="AI26" s="143">
        <f t="shared" si="0"/>
        <v>1</v>
      </c>
      <c r="AJ26" s="14"/>
      <c r="AK26" s="14"/>
      <c r="AL26" s="14"/>
      <c r="AM26" s="14"/>
      <c r="AN26" s="14"/>
      <c r="AO26" s="14"/>
      <c r="AP26" s="16">
        <f t="shared" si="4"/>
        <v>0</v>
      </c>
      <c r="AQ26" s="19">
        <v>1</v>
      </c>
      <c r="AR26" s="19"/>
      <c r="AS26" s="19"/>
      <c r="AT26" s="19"/>
      <c r="AU26" s="19"/>
      <c r="AV26" s="19"/>
      <c r="AW26" s="19"/>
      <c r="AX26" s="19"/>
      <c r="AY26" s="19"/>
      <c r="AZ26" s="19"/>
      <c r="BA26" s="19"/>
      <c r="BB26" s="19"/>
      <c r="BC26" s="19"/>
      <c r="BD26" s="19"/>
      <c r="BE26" s="18">
        <f t="shared" si="1"/>
        <v>1</v>
      </c>
      <c r="BF26" s="20">
        <f t="shared" si="2"/>
        <v>2</v>
      </c>
      <c r="BG26" s="26"/>
      <c r="BH26" s="26"/>
      <c r="BI26" s="26">
        <v>1</v>
      </c>
      <c r="BJ26" s="26">
        <v>1</v>
      </c>
      <c r="BK26" s="26"/>
      <c r="BL26" s="26"/>
      <c r="BM26" s="25">
        <f t="shared" si="5"/>
        <v>2</v>
      </c>
      <c r="BN26" s="17"/>
      <c r="BO26" s="17"/>
      <c r="BP26" s="17"/>
      <c r="BQ26" s="17"/>
      <c r="BR26" s="17"/>
      <c r="BS26" s="17"/>
      <c r="BT26" s="17"/>
      <c r="BU26" s="17"/>
      <c r="BV26" s="17">
        <v>1</v>
      </c>
      <c r="BW26" s="23">
        <f t="shared" si="6"/>
        <v>1</v>
      </c>
    </row>
    <row r="27" spans="1:75" ht="60" x14ac:dyDescent="0.25">
      <c r="A27" s="370" t="s">
        <v>141</v>
      </c>
      <c r="B27" s="64"/>
      <c r="C27" s="65"/>
      <c r="D27" s="65"/>
      <c r="E27" s="65"/>
      <c r="F27" s="65"/>
      <c r="G27" s="65"/>
      <c r="H27" s="65"/>
      <c r="I27" s="72" t="s">
        <v>1</v>
      </c>
      <c r="J27" s="54"/>
      <c r="K27" s="54"/>
      <c r="L27" s="54"/>
      <c r="M27" s="104"/>
      <c r="N27" s="111">
        <f t="shared" si="3"/>
        <v>1</v>
      </c>
      <c r="O27" s="74" t="s">
        <v>132</v>
      </c>
      <c r="P27" s="3"/>
      <c r="Q27" s="27" t="s">
        <v>126</v>
      </c>
      <c r="R27" s="384" t="s">
        <v>133</v>
      </c>
      <c r="S27" s="388" t="s">
        <v>134</v>
      </c>
      <c r="T27" s="50"/>
      <c r="U27" s="50"/>
      <c r="V27" s="3" t="s">
        <v>153</v>
      </c>
      <c r="W27" s="3"/>
      <c r="X27" s="3"/>
      <c r="Y27" s="51"/>
      <c r="Z27" s="132">
        <v>1</v>
      </c>
      <c r="AA27" s="132"/>
      <c r="AB27" s="132"/>
      <c r="AC27" s="132"/>
      <c r="AD27" s="132"/>
      <c r="AE27" s="132"/>
      <c r="AF27" s="132"/>
      <c r="AG27" s="132"/>
      <c r="AH27" s="132"/>
      <c r="AI27" s="143">
        <f t="shared" si="0"/>
        <v>1</v>
      </c>
      <c r="AJ27" s="14"/>
      <c r="AK27" s="14"/>
      <c r="AL27" s="14"/>
      <c r="AM27" s="14"/>
      <c r="AN27" s="14"/>
      <c r="AO27" s="14"/>
      <c r="AP27" s="16">
        <f t="shared" si="4"/>
        <v>0</v>
      </c>
      <c r="AQ27" s="19">
        <v>1</v>
      </c>
      <c r="AR27" s="19"/>
      <c r="AS27" s="19"/>
      <c r="AT27" s="19"/>
      <c r="AU27" s="19"/>
      <c r="AV27" s="19"/>
      <c r="AW27" s="19"/>
      <c r="AX27" s="19"/>
      <c r="AY27" s="19"/>
      <c r="AZ27" s="19"/>
      <c r="BA27" s="19"/>
      <c r="BB27" s="19"/>
      <c r="BC27" s="19"/>
      <c r="BD27" s="19"/>
      <c r="BE27" s="18">
        <f t="shared" si="1"/>
        <v>1</v>
      </c>
      <c r="BF27" s="20">
        <f t="shared" si="2"/>
        <v>2</v>
      </c>
      <c r="BG27" s="26"/>
      <c r="BH27" s="26"/>
      <c r="BI27" s="26"/>
      <c r="BJ27" s="26">
        <v>1</v>
      </c>
      <c r="BK27" s="26"/>
      <c r="BL27" s="26"/>
      <c r="BM27" s="25">
        <f t="shared" si="5"/>
        <v>1</v>
      </c>
      <c r="BN27" s="17"/>
      <c r="BO27" s="17"/>
      <c r="BP27" s="17"/>
      <c r="BQ27" s="17"/>
      <c r="BR27" s="17"/>
      <c r="BS27" s="17"/>
      <c r="BT27" s="17"/>
      <c r="BU27" s="17"/>
      <c r="BV27" s="17">
        <v>1</v>
      </c>
      <c r="BW27" s="23">
        <f t="shared" si="6"/>
        <v>1</v>
      </c>
    </row>
    <row r="28" spans="1:75" ht="242.25" x14ac:dyDescent="0.25">
      <c r="A28" s="370" t="s">
        <v>142</v>
      </c>
      <c r="B28" s="64"/>
      <c r="C28" s="65"/>
      <c r="D28" s="65"/>
      <c r="E28" s="65"/>
      <c r="F28" s="65"/>
      <c r="G28" s="65"/>
      <c r="H28" s="65"/>
      <c r="I28" s="72" t="s">
        <v>1</v>
      </c>
      <c r="J28" s="54"/>
      <c r="K28" s="54"/>
      <c r="L28" s="54"/>
      <c r="M28" s="104"/>
      <c r="N28" s="111">
        <f t="shared" si="3"/>
        <v>1</v>
      </c>
      <c r="O28" s="74" t="s">
        <v>139</v>
      </c>
      <c r="P28" s="3"/>
      <c r="Q28" s="27" t="s">
        <v>135</v>
      </c>
      <c r="R28" s="384" t="s">
        <v>138</v>
      </c>
      <c r="S28" s="388" t="s">
        <v>130</v>
      </c>
      <c r="T28" s="50"/>
      <c r="U28" s="50"/>
      <c r="V28" s="3" t="s">
        <v>152</v>
      </c>
      <c r="W28" s="3"/>
      <c r="X28" s="3"/>
      <c r="Y28" s="51"/>
      <c r="Z28" s="132">
        <v>1</v>
      </c>
      <c r="AA28" s="132"/>
      <c r="AB28" s="132"/>
      <c r="AC28" s="132"/>
      <c r="AD28" s="132"/>
      <c r="AE28" s="132"/>
      <c r="AF28" s="132"/>
      <c r="AG28" s="132"/>
      <c r="AH28" s="132"/>
      <c r="AI28" s="143">
        <f t="shared" si="0"/>
        <v>1</v>
      </c>
      <c r="AJ28" s="14"/>
      <c r="AK28" s="14"/>
      <c r="AL28" s="14"/>
      <c r="AM28" s="14"/>
      <c r="AN28" s="14"/>
      <c r="AO28" s="14"/>
      <c r="AP28" s="16">
        <f t="shared" si="4"/>
        <v>0</v>
      </c>
      <c r="AQ28" s="19">
        <v>1</v>
      </c>
      <c r="AR28" s="19"/>
      <c r="AS28" s="19"/>
      <c r="AT28" s="19"/>
      <c r="AU28" s="19"/>
      <c r="AV28" s="19"/>
      <c r="AW28" s="19"/>
      <c r="AX28" s="19"/>
      <c r="AY28" s="19"/>
      <c r="AZ28" s="19"/>
      <c r="BA28" s="19"/>
      <c r="BB28" s="19"/>
      <c r="BC28" s="19"/>
      <c r="BD28" s="19"/>
      <c r="BE28" s="18">
        <f t="shared" si="1"/>
        <v>1</v>
      </c>
      <c r="BF28" s="20">
        <f t="shared" si="2"/>
        <v>2</v>
      </c>
      <c r="BG28" s="26"/>
      <c r="BH28" s="26"/>
      <c r="BI28" s="26">
        <v>1</v>
      </c>
      <c r="BJ28" s="26">
        <v>1</v>
      </c>
      <c r="BK28" s="26">
        <v>1</v>
      </c>
      <c r="BL28" s="26"/>
      <c r="BM28" s="25">
        <f t="shared" si="5"/>
        <v>3</v>
      </c>
      <c r="BN28" s="17"/>
      <c r="BO28" s="17"/>
      <c r="BP28" s="17"/>
      <c r="BQ28" s="17"/>
      <c r="BR28" s="17"/>
      <c r="BS28" s="17"/>
      <c r="BT28" s="17"/>
      <c r="BU28" s="17">
        <v>1</v>
      </c>
      <c r="BV28" s="17"/>
      <c r="BW28" s="23">
        <f t="shared" si="6"/>
        <v>1</v>
      </c>
    </row>
    <row r="29" spans="1:75" ht="153" x14ac:dyDescent="0.25">
      <c r="A29" s="370" t="s">
        <v>143</v>
      </c>
      <c r="B29" s="64"/>
      <c r="C29" s="65"/>
      <c r="D29" s="65"/>
      <c r="E29" s="65"/>
      <c r="F29" s="65"/>
      <c r="G29" s="65"/>
      <c r="H29" s="65"/>
      <c r="I29" s="72" t="s">
        <v>1</v>
      </c>
      <c r="J29" s="54"/>
      <c r="K29" s="54"/>
      <c r="L29" s="54"/>
      <c r="M29" s="104"/>
      <c r="N29" s="111">
        <f t="shared" si="3"/>
        <v>1</v>
      </c>
      <c r="O29" s="74" t="s">
        <v>1595</v>
      </c>
      <c r="P29" s="3"/>
      <c r="Q29" s="27" t="s">
        <v>123</v>
      </c>
      <c r="R29" s="384" t="s">
        <v>155</v>
      </c>
      <c r="S29" s="388" t="s">
        <v>156</v>
      </c>
      <c r="T29" s="50"/>
      <c r="U29" s="50"/>
      <c r="V29" s="3" t="s">
        <v>151</v>
      </c>
      <c r="W29" s="3"/>
      <c r="X29" s="3"/>
      <c r="Y29" s="51"/>
      <c r="Z29" s="132">
        <v>1</v>
      </c>
      <c r="AA29" s="132"/>
      <c r="AB29" s="132"/>
      <c r="AC29" s="132"/>
      <c r="AD29" s="132"/>
      <c r="AE29" s="132"/>
      <c r="AF29" s="132"/>
      <c r="AG29" s="132"/>
      <c r="AH29" s="132"/>
      <c r="AI29" s="143">
        <f t="shared" si="0"/>
        <v>1</v>
      </c>
      <c r="AJ29" s="14"/>
      <c r="AK29" s="14"/>
      <c r="AL29" s="14"/>
      <c r="AM29" s="14"/>
      <c r="AN29" s="14"/>
      <c r="AO29" s="14"/>
      <c r="AP29" s="16">
        <f t="shared" si="4"/>
        <v>0</v>
      </c>
      <c r="AQ29" s="19">
        <v>1</v>
      </c>
      <c r="AR29" s="19"/>
      <c r="AS29" s="19"/>
      <c r="AT29" s="19"/>
      <c r="AU29" s="19"/>
      <c r="AV29" s="19"/>
      <c r="AW29" s="19"/>
      <c r="AX29" s="19"/>
      <c r="AY29" s="19"/>
      <c r="AZ29" s="19"/>
      <c r="BA29" s="19"/>
      <c r="BB29" s="19"/>
      <c r="BC29" s="19"/>
      <c r="BD29" s="19"/>
      <c r="BE29" s="18">
        <f t="shared" si="1"/>
        <v>1</v>
      </c>
      <c r="BF29" s="20">
        <f t="shared" si="2"/>
        <v>2</v>
      </c>
      <c r="BG29" s="26"/>
      <c r="BH29" s="26"/>
      <c r="BI29" s="26">
        <v>1</v>
      </c>
      <c r="BJ29" s="26">
        <v>1</v>
      </c>
      <c r="BK29" s="26">
        <v>1</v>
      </c>
      <c r="BL29" s="26"/>
      <c r="BM29" s="25">
        <f t="shared" si="5"/>
        <v>3</v>
      </c>
      <c r="BN29" s="17"/>
      <c r="BO29" s="17"/>
      <c r="BP29" s="17"/>
      <c r="BQ29" s="17"/>
      <c r="BR29" s="17"/>
      <c r="BS29" s="17"/>
      <c r="BT29" s="17"/>
      <c r="BU29" s="17"/>
      <c r="BV29" s="17">
        <v>1</v>
      </c>
      <c r="BW29" s="23">
        <f t="shared" si="6"/>
        <v>1</v>
      </c>
    </row>
    <row r="30" spans="1:75" ht="90" x14ac:dyDescent="0.25">
      <c r="A30" s="370" t="s">
        <v>249</v>
      </c>
      <c r="B30" s="64"/>
      <c r="C30" s="65"/>
      <c r="D30" s="65"/>
      <c r="E30" s="65"/>
      <c r="F30" s="65"/>
      <c r="G30" s="65"/>
      <c r="H30" s="65"/>
      <c r="I30" s="72" t="s">
        <v>1521</v>
      </c>
      <c r="J30" s="54"/>
      <c r="K30" s="54"/>
      <c r="L30" s="54"/>
      <c r="M30" s="104"/>
      <c r="N30" s="111">
        <f t="shared" si="3"/>
        <v>1</v>
      </c>
      <c r="O30" s="74" t="s">
        <v>290</v>
      </c>
      <c r="P30" s="3"/>
      <c r="Q30" s="27" t="s">
        <v>288</v>
      </c>
      <c r="R30" s="384" t="s">
        <v>289</v>
      </c>
      <c r="S30" s="388" t="s">
        <v>291</v>
      </c>
      <c r="T30" s="50"/>
      <c r="U30" s="50"/>
      <c r="V30" s="3" t="s">
        <v>292</v>
      </c>
      <c r="W30" s="3"/>
      <c r="X30" s="3"/>
      <c r="Y30" s="51"/>
      <c r="Z30" s="132">
        <v>1</v>
      </c>
      <c r="AA30" s="132"/>
      <c r="AB30" s="132"/>
      <c r="AC30" s="132"/>
      <c r="AD30" s="132"/>
      <c r="AE30" s="132"/>
      <c r="AF30" s="132"/>
      <c r="AG30" s="132"/>
      <c r="AH30" s="132"/>
      <c r="AI30" s="143">
        <f t="shared" si="0"/>
        <v>1</v>
      </c>
      <c r="AJ30" s="14"/>
      <c r="AK30" s="14"/>
      <c r="AL30" s="14"/>
      <c r="AM30" s="14"/>
      <c r="AN30" s="14"/>
      <c r="AO30" s="14"/>
      <c r="AP30" s="16">
        <f t="shared" si="4"/>
        <v>0</v>
      </c>
      <c r="AQ30" s="19">
        <v>1</v>
      </c>
      <c r="AR30" s="19"/>
      <c r="AS30" s="19"/>
      <c r="AT30" s="19"/>
      <c r="AU30" s="19"/>
      <c r="AV30" s="19"/>
      <c r="AW30" s="19"/>
      <c r="AX30" s="19"/>
      <c r="AY30" s="19"/>
      <c r="AZ30" s="19"/>
      <c r="BA30" s="19"/>
      <c r="BB30" s="19"/>
      <c r="BC30" s="19"/>
      <c r="BD30" s="19"/>
      <c r="BE30" s="18">
        <f t="shared" si="1"/>
        <v>1</v>
      </c>
      <c r="BF30" s="20">
        <f t="shared" si="2"/>
        <v>2</v>
      </c>
      <c r="BG30" s="26"/>
      <c r="BH30" s="26"/>
      <c r="BI30" s="26">
        <v>1</v>
      </c>
      <c r="BJ30" s="26">
        <v>1</v>
      </c>
      <c r="BK30" s="26">
        <v>1</v>
      </c>
      <c r="BL30" s="26"/>
      <c r="BM30" s="25">
        <f t="shared" si="5"/>
        <v>3</v>
      </c>
      <c r="BN30" s="17"/>
      <c r="BO30" s="17"/>
      <c r="BP30" s="17"/>
      <c r="BQ30" s="17"/>
      <c r="BR30" s="17"/>
      <c r="BS30" s="17"/>
      <c r="BT30" s="17"/>
      <c r="BU30" s="17"/>
      <c r="BV30" s="17">
        <v>1</v>
      </c>
      <c r="BW30" s="23">
        <f t="shared" si="6"/>
        <v>1</v>
      </c>
    </row>
    <row r="31" spans="1:75" ht="191.25" x14ac:dyDescent="0.25">
      <c r="A31" s="370" t="s">
        <v>144</v>
      </c>
      <c r="B31" s="50"/>
      <c r="C31" s="65"/>
      <c r="D31" s="65"/>
      <c r="E31" s="65"/>
      <c r="F31" s="65"/>
      <c r="G31" s="65"/>
      <c r="H31" s="65"/>
      <c r="I31" s="72" t="s">
        <v>1</v>
      </c>
      <c r="J31" s="54"/>
      <c r="K31" s="54"/>
      <c r="L31" s="54"/>
      <c r="M31" s="104"/>
      <c r="N31" s="111">
        <f t="shared" si="3"/>
        <v>1</v>
      </c>
      <c r="O31" s="74" t="s">
        <v>159</v>
      </c>
      <c r="P31" s="3"/>
      <c r="Q31" s="27" t="s">
        <v>122</v>
      </c>
      <c r="R31" s="384" t="s">
        <v>157</v>
      </c>
      <c r="S31" s="388" t="s">
        <v>158</v>
      </c>
      <c r="T31" s="50"/>
      <c r="U31" s="50"/>
      <c r="V31" s="3" t="s">
        <v>160</v>
      </c>
      <c r="W31" s="3"/>
      <c r="X31" s="3"/>
      <c r="Y31" s="51"/>
      <c r="Z31" s="132">
        <v>1</v>
      </c>
      <c r="AA31" s="132"/>
      <c r="AB31" s="132"/>
      <c r="AC31" s="132"/>
      <c r="AD31" s="132"/>
      <c r="AE31" s="132"/>
      <c r="AF31" s="132"/>
      <c r="AG31" s="132"/>
      <c r="AH31" s="132"/>
      <c r="AI31" s="143">
        <f t="shared" si="0"/>
        <v>1</v>
      </c>
      <c r="AJ31" s="14"/>
      <c r="AK31" s="14"/>
      <c r="AL31" s="14"/>
      <c r="AM31" s="14"/>
      <c r="AN31" s="14"/>
      <c r="AO31" s="14"/>
      <c r="AP31" s="16">
        <f t="shared" si="4"/>
        <v>0</v>
      </c>
      <c r="AQ31" s="19">
        <v>1</v>
      </c>
      <c r="AR31" s="19"/>
      <c r="AS31" s="19"/>
      <c r="AT31" s="19"/>
      <c r="AU31" s="19"/>
      <c r="AV31" s="19"/>
      <c r="AW31" s="19"/>
      <c r="AX31" s="19"/>
      <c r="AY31" s="19"/>
      <c r="AZ31" s="19"/>
      <c r="BA31" s="19"/>
      <c r="BB31" s="19"/>
      <c r="BC31" s="19"/>
      <c r="BD31" s="19"/>
      <c r="BE31" s="18">
        <f t="shared" si="1"/>
        <v>1</v>
      </c>
      <c r="BF31" s="20">
        <f t="shared" si="2"/>
        <v>2</v>
      </c>
      <c r="BG31" s="26"/>
      <c r="BH31" s="26"/>
      <c r="BI31" s="26">
        <v>1</v>
      </c>
      <c r="BJ31" s="26">
        <v>1</v>
      </c>
      <c r="BK31" s="26">
        <v>1</v>
      </c>
      <c r="BL31" s="26"/>
      <c r="BM31" s="25">
        <f t="shared" si="5"/>
        <v>3</v>
      </c>
      <c r="BN31" s="17"/>
      <c r="BO31" s="17"/>
      <c r="BP31" s="17"/>
      <c r="BQ31" s="17"/>
      <c r="BR31" s="17"/>
      <c r="BS31" s="17"/>
      <c r="BT31" s="17"/>
      <c r="BU31" s="17"/>
      <c r="BV31" s="17">
        <v>1</v>
      </c>
      <c r="BW31" s="23">
        <f t="shared" si="6"/>
        <v>1</v>
      </c>
    </row>
    <row r="32" spans="1:75" ht="102" x14ac:dyDescent="0.25">
      <c r="A32" s="370" t="s">
        <v>145</v>
      </c>
      <c r="B32" s="64"/>
      <c r="C32" s="65"/>
      <c r="D32" s="65"/>
      <c r="E32" s="65"/>
      <c r="F32" s="65"/>
      <c r="G32" s="65"/>
      <c r="H32" s="65"/>
      <c r="I32" s="72" t="s">
        <v>1</v>
      </c>
      <c r="J32" s="54"/>
      <c r="K32" s="54"/>
      <c r="L32" s="54"/>
      <c r="M32" s="104"/>
      <c r="N32" s="111">
        <f t="shared" si="3"/>
        <v>1</v>
      </c>
      <c r="O32" s="74" t="s">
        <v>161</v>
      </c>
      <c r="P32" s="3"/>
      <c r="Q32" s="27" t="s">
        <v>136</v>
      </c>
      <c r="R32" s="384" t="s">
        <v>162</v>
      </c>
      <c r="S32" s="388" t="s">
        <v>163</v>
      </c>
      <c r="T32" s="50"/>
      <c r="U32" s="50"/>
      <c r="V32" s="3" t="s">
        <v>164</v>
      </c>
      <c r="W32" s="3"/>
      <c r="X32" s="3"/>
      <c r="Y32" s="51"/>
      <c r="Z32" s="132">
        <v>1</v>
      </c>
      <c r="AA32" s="132"/>
      <c r="AB32" s="132"/>
      <c r="AC32" s="132"/>
      <c r="AD32" s="132"/>
      <c r="AE32" s="132"/>
      <c r="AF32" s="132"/>
      <c r="AG32" s="132"/>
      <c r="AH32" s="132"/>
      <c r="AI32" s="143">
        <f t="shared" si="0"/>
        <v>1</v>
      </c>
      <c r="AJ32" s="14"/>
      <c r="AK32" s="14"/>
      <c r="AL32" s="14"/>
      <c r="AM32" s="14"/>
      <c r="AN32" s="14"/>
      <c r="AO32" s="14"/>
      <c r="AP32" s="16">
        <f t="shared" si="4"/>
        <v>0</v>
      </c>
      <c r="AQ32" s="19">
        <v>1</v>
      </c>
      <c r="AR32" s="19"/>
      <c r="AS32" s="19"/>
      <c r="AT32" s="19"/>
      <c r="AU32" s="19"/>
      <c r="AV32" s="19"/>
      <c r="AW32" s="19"/>
      <c r="AX32" s="19"/>
      <c r="AY32" s="19"/>
      <c r="AZ32" s="19"/>
      <c r="BA32" s="19"/>
      <c r="BB32" s="19"/>
      <c r="BC32" s="19"/>
      <c r="BD32" s="19"/>
      <c r="BE32" s="18">
        <f t="shared" si="1"/>
        <v>1</v>
      </c>
      <c r="BF32" s="20">
        <f t="shared" si="2"/>
        <v>2</v>
      </c>
      <c r="BG32" s="26"/>
      <c r="BH32" s="26"/>
      <c r="BI32" s="26">
        <v>1</v>
      </c>
      <c r="BJ32" s="26">
        <v>1</v>
      </c>
      <c r="BK32" s="26">
        <v>1</v>
      </c>
      <c r="BL32" s="26"/>
      <c r="BM32" s="25">
        <f t="shared" si="5"/>
        <v>3</v>
      </c>
      <c r="BN32" s="17"/>
      <c r="BO32" s="17"/>
      <c r="BP32" s="17"/>
      <c r="BQ32" s="17"/>
      <c r="BR32" s="17"/>
      <c r="BS32" s="17"/>
      <c r="BT32" s="17"/>
      <c r="BU32" s="17">
        <v>1</v>
      </c>
      <c r="BV32" s="17"/>
      <c r="BW32" s="23">
        <f t="shared" si="6"/>
        <v>1</v>
      </c>
    </row>
    <row r="33" spans="1:75" ht="89.25" x14ac:dyDescent="0.25">
      <c r="A33" s="370" t="s">
        <v>146</v>
      </c>
      <c r="B33" s="64"/>
      <c r="C33" s="65"/>
      <c r="D33" s="65"/>
      <c r="E33" s="65"/>
      <c r="F33" s="65"/>
      <c r="G33" s="65"/>
      <c r="H33" s="65"/>
      <c r="I33" s="72" t="s">
        <v>1</v>
      </c>
      <c r="J33" s="54"/>
      <c r="K33" s="54"/>
      <c r="L33" s="54"/>
      <c r="M33" s="104"/>
      <c r="N33" s="111">
        <f t="shared" si="3"/>
        <v>1</v>
      </c>
      <c r="O33" s="74" t="s">
        <v>165</v>
      </c>
      <c r="P33" s="3"/>
      <c r="Q33" s="27" t="s">
        <v>137</v>
      </c>
      <c r="R33" s="384" t="s">
        <v>166</v>
      </c>
      <c r="S33" s="385" t="s">
        <v>170</v>
      </c>
      <c r="T33" s="50"/>
      <c r="U33" s="50"/>
      <c r="V33" s="3" t="s">
        <v>168</v>
      </c>
      <c r="W33" s="3"/>
      <c r="X33" s="3"/>
      <c r="Y33" s="51"/>
      <c r="Z33" s="132">
        <v>1</v>
      </c>
      <c r="AA33" s="132"/>
      <c r="AB33" s="132"/>
      <c r="AC33" s="132"/>
      <c r="AD33" s="132"/>
      <c r="AE33" s="132"/>
      <c r="AF33" s="132"/>
      <c r="AG33" s="132"/>
      <c r="AH33" s="132"/>
      <c r="AI33" s="143">
        <f t="shared" si="0"/>
        <v>1</v>
      </c>
      <c r="AJ33" s="14"/>
      <c r="AK33" s="14"/>
      <c r="AL33" s="14"/>
      <c r="AM33" s="14"/>
      <c r="AN33" s="14"/>
      <c r="AO33" s="14"/>
      <c r="AP33" s="16">
        <f t="shared" si="4"/>
        <v>0</v>
      </c>
      <c r="AQ33" s="19">
        <v>1</v>
      </c>
      <c r="AR33" s="19"/>
      <c r="AS33" s="19"/>
      <c r="AT33" s="19"/>
      <c r="AU33" s="19"/>
      <c r="AV33" s="19"/>
      <c r="AW33" s="19"/>
      <c r="AX33" s="19"/>
      <c r="AY33" s="19"/>
      <c r="AZ33" s="19"/>
      <c r="BA33" s="19"/>
      <c r="BB33" s="19"/>
      <c r="BC33" s="19"/>
      <c r="BD33" s="19"/>
      <c r="BE33" s="18">
        <f t="shared" si="1"/>
        <v>1</v>
      </c>
      <c r="BF33" s="20">
        <f t="shared" si="2"/>
        <v>2</v>
      </c>
      <c r="BG33" s="26"/>
      <c r="BH33" s="26"/>
      <c r="BI33" s="26">
        <v>1</v>
      </c>
      <c r="BJ33" s="26"/>
      <c r="BK33" s="26"/>
      <c r="BL33" s="26"/>
      <c r="BM33" s="25">
        <f t="shared" si="5"/>
        <v>1</v>
      </c>
      <c r="BN33" s="17">
        <v>1</v>
      </c>
      <c r="BO33" s="17"/>
      <c r="BP33" s="17"/>
      <c r="BQ33" s="17"/>
      <c r="BR33" s="17"/>
      <c r="BS33" s="17"/>
      <c r="BT33" s="17"/>
      <c r="BU33" s="17"/>
      <c r="BV33" s="17"/>
      <c r="BW33" s="23">
        <f t="shared" si="6"/>
        <v>1</v>
      </c>
    </row>
    <row r="34" spans="1:75" ht="63.75" x14ac:dyDescent="0.25">
      <c r="A34" s="370" t="s">
        <v>147</v>
      </c>
      <c r="B34" s="64"/>
      <c r="C34" s="65"/>
      <c r="D34" s="65"/>
      <c r="E34" s="65"/>
      <c r="F34" s="65"/>
      <c r="G34" s="65"/>
      <c r="H34" s="65"/>
      <c r="I34" s="72" t="s">
        <v>54</v>
      </c>
      <c r="J34" s="54"/>
      <c r="K34" s="54"/>
      <c r="L34" s="54"/>
      <c r="M34" s="104"/>
      <c r="N34" s="111">
        <f t="shared" si="3"/>
        <v>1</v>
      </c>
      <c r="O34" s="74" t="s">
        <v>167</v>
      </c>
      <c r="P34" s="3"/>
      <c r="Q34" s="27" t="s">
        <v>137</v>
      </c>
      <c r="R34" s="385" t="s">
        <v>166</v>
      </c>
      <c r="S34" s="385" t="s">
        <v>170</v>
      </c>
      <c r="T34" s="50"/>
      <c r="U34" s="50"/>
      <c r="V34" s="3" t="s">
        <v>175</v>
      </c>
      <c r="W34" s="3"/>
      <c r="X34" s="3"/>
      <c r="Y34" s="51"/>
      <c r="Z34" s="132">
        <v>1</v>
      </c>
      <c r="AA34" s="132"/>
      <c r="AB34" s="132"/>
      <c r="AC34" s="132"/>
      <c r="AD34" s="132"/>
      <c r="AE34" s="132"/>
      <c r="AF34" s="132"/>
      <c r="AG34" s="132"/>
      <c r="AH34" s="132"/>
      <c r="AI34" s="143">
        <f t="shared" si="0"/>
        <v>1</v>
      </c>
      <c r="AJ34" s="14"/>
      <c r="AK34" s="14"/>
      <c r="AL34" s="14"/>
      <c r="AM34" s="14"/>
      <c r="AN34" s="14"/>
      <c r="AO34" s="14"/>
      <c r="AP34" s="16">
        <f t="shared" si="4"/>
        <v>0</v>
      </c>
      <c r="AQ34" s="19">
        <v>1</v>
      </c>
      <c r="AR34" s="19"/>
      <c r="AS34" s="19"/>
      <c r="AT34" s="19"/>
      <c r="AU34" s="19"/>
      <c r="AV34" s="19"/>
      <c r="AW34" s="19"/>
      <c r="AX34" s="19"/>
      <c r="AY34" s="19"/>
      <c r="AZ34" s="19"/>
      <c r="BA34" s="19"/>
      <c r="BB34" s="19"/>
      <c r="BC34" s="19"/>
      <c r="BD34" s="19"/>
      <c r="BE34" s="18">
        <f t="shared" si="1"/>
        <v>1</v>
      </c>
      <c r="BF34" s="20">
        <f t="shared" si="2"/>
        <v>2</v>
      </c>
      <c r="BG34" s="26"/>
      <c r="BH34" s="26"/>
      <c r="BI34" s="26">
        <v>1</v>
      </c>
      <c r="BJ34" s="26"/>
      <c r="BK34" s="26"/>
      <c r="BL34" s="26"/>
      <c r="BM34" s="25">
        <f t="shared" si="5"/>
        <v>1</v>
      </c>
      <c r="BN34" s="17">
        <v>1</v>
      </c>
      <c r="BO34" s="17"/>
      <c r="BP34" s="17"/>
      <c r="BQ34" s="17"/>
      <c r="BR34" s="17"/>
      <c r="BS34" s="17"/>
      <c r="BT34" s="17"/>
      <c r="BU34" s="17"/>
      <c r="BV34" s="17"/>
      <c r="BW34" s="23">
        <f t="shared" si="6"/>
        <v>1</v>
      </c>
    </row>
    <row r="35" spans="1:75" ht="102" x14ac:dyDescent="0.25">
      <c r="A35" s="370" t="s">
        <v>148</v>
      </c>
      <c r="B35" s="64"/>
      <c r="C35" s="65"/>
      <c r="D35" s="65"/>
      <c r="E35" s="65"/>
      <c r="F35" s="65"/>
      <c r="G35" s="65"/>
      <c r="H35" s="65"/>
      <c r="I35" s="72" t="s">
        <v>54</v>
      </c>
      <c r="J35" s="54"/>
      <c r="K35" s="54"/>
      <c r="L35" s="54"/>
      <c r="M35" s="104"/>
      <c r="N35" s="111">
        <f t="shared" si="3"/>
        <v>1</v>
      </c>
      <c r="O35" s="74" t="s">
        <v>169</v>
      </c>
      <c r="P35" s="3"/>
      <c r="Q35" s="27" t="s">
        <v>137</v>
      </c>
      <c r="R35" s="385" t="s">
        <v>166</v>
      </c>
      <c r="S35" s="385" t="s">
        <v>170</v>
      </c>
      <c r="T35" s="50"/>
      <c r="U35" s="50"/>
      <c r="V35" s="3" t="s">
        <v>175</v>
      </c>
      <c r="W35" s="3"/>
      <c r="X35" s="3"/>
      <c r="Y35" s="51"/>
      <c r="Z35" s="132">
        <v>1</v>
      </c>
      <c r="AA35" s="132"/>
      <c r="AB35" s="132"/>
      <c r="AC35" s="132"/>
      <c r="AD35" s="132"/>
      <c r="AE35" s="132"/>
      <c r="AF35" s="132"/>
      <c r="AG35" s="132"/>
      <c r="AH35" s="132"/>
      <c r="AI35" s="143">
        <f t="shared" ref="AI35:AI66" si="7">SUM(Z35:AH35)</f>
        <v>1</v>
      </c>
      <c r="AJ35" s="14"/>
      <c r="AK35" s="14"/>
      <c r="AL35" s="14"/>
      <c r="AM35" s="14"/>
      <c r="AN35" s="14"/>
      <c r="AO35" s="14"/>
      <c r="AP35" s="16">
        <f t="shared" si="4"/>
        <v>0</v>
      </c>
      <c r="AQ35" s="19">
        <v>1</v>
      </c>
      <c r="AR35" s="19"/>
      <c r="AS35" s="19"/>
      <c r="AT35" s="19"/>
      <c r="AU35" s="19"/>
      <c r="AV35" s="19"/>
      <c r="AW35" s="19"/>
      <c r="AX35" s="19"/>
      <c r="AY35" s="19"/>
      <c r="AZ35" s="19"/>
      <c r="BA35" s="19"/>
      <c r="BB35" s="19"/>
      <c r="BC35" s="19"/>
      <c r="BD35" s="19"/>
      <c r="BE35" s="18">
        <f t="shared" si="1"/>
        <v>1</v>
      </c>
      <c r="BF35" s="20">
        <f t="shared" si="2"/>
        <v>2</v>
      </c>
      <c r="BG35" s="26"/>
      <c r="BH35" s="26"/>
      <c r="BI35" s="26">
        <v>1</v>
      </c>
      <c r="BJ35" s="26"/>
      <c r="BK35" s="26"/>
      <c r="BL35" s="26"/>
      <c r="BM35" s="25">
        <f t="shared" si="5"/>
        <v>1</v>
      </c>
      <c r="BN35" s="17">
        <v>1</v>
      </c>
      <c r="BO35" s="17"/>
      <c r="BP35" s="17"/>
      <c r="BQ35" s="17"/>
      <c r="BR35" s="17"/>
      <c r="BS35" s="17"/>
      <c r="BT35" s="17"/>
      <c r="BU35" s="17"/>
      <c r="BV35" s="17"/>
      <c r="BW35" s="23">
        <f t="shared" si="6"/>
        <v>1</v>
      </c>
    </row>
    <row r="36" spans="1:75" ht="76.5" x14ac:dyDescent="0.25">
      <c r="A36" s="370" t="s">
        <v>149</v>
      </c>
      <c r="B36" s="64"/>
      <c r="C36" s="65"/>
      <c r="D36" s="65"/>
      <c r="E36" s="65"/>
      <c r="F36" s="65"/>
      <c r="G36" s="65"/>
      <c r="H36" s="65"/>
      <c r="I36" s="72" t="s">
        <v>54</v>
      </c>
      <c r="J36" s="54"/>
      <c r="K36" s="54"/>
      <c r="L36" s="54"/>
      <c r="M36" s="104"/>
      <c r="N36" s="111">
        <f t="shared" si="3"/>
        <v>1</v>
      </c>
      <c r="O36" s="74" t="s">
        <v>174</v>
      </c>
      <c r="P36" s="3"/>
      <c r="Q36" s="27" t="s">
        <v>137</v>
      </c>
      <c r="R36" s="384" t="s">
        <v>172</v>
      </c>
      <c r="S36" s="385" t="s">
        <v>173</v>
      </c>
      <c r="T36" s="50"/>
      <c r="U36" s="50"/>
      <c r="V36" s="3" t="s">
        <v>175</v>
      </c>
      <c r="W36" s="3"/>
      <c r="X36" s="3"/>
      <c r="Y36" s="51"/>
      <c r="Z36" s="132">
        <v>1</v>
      </c>
      <c r="AA36" s="132"/>
      <c r="AB36" s="132"/>
      <c r="AC36" s="132"/>
      <c r="AD36" s="132"/>
      <c r="AE36" s="132"/>
      <c r="AF36" s="132"/>
      <c r="AG36" s="132"/>
      <c r="AH36" s="132"/>
      <c r="AI36" s="143">
        <f t="shared" si="7"/>
        <v>1</v>
      </c>
      <c r="AJ36" s="14"/>
      <c r="AK36" s="14"/>
      <c r="AL36" s="14"/>
      <c r="AM36" s="14"/>
      <c r="AN36" s="14"/>
      <c r="AO36" s="14"/>
      <c r="AP36" s="16">
        <f t="shared" si="4"/>
        <v>0</v>
      </c>
      <c r="AQ36" s="19">
        <v>1</v>
      </c>
      <c r="AR36" s="19"/>
      <c r="AS36" s="19"/>
      <c r="AT36" s="19"/>
      <c r="AU36" s="19"/>
      <c r="AV36" s="19"/>
      <c r="AW36" s="19"/>
      <c r="AX36" s="19"/>
      <c r="AY36" s="19"/>
      <c r="AZ36" s="19"/>
      <c r="BA36" s="19"/>
      <c r="BB36" s="19"/>
      <c r="BC36" s="19"/>
      <c r="BD36" s="19"/>
      <c r="BE36" s="18">
        <f t="shared" si="1"/>
        <v>1</v>
      </c>
      <c r="BF36" s="20">
        <f t="shared" si="2"/>
        <v>2</v>
      </c>
      <c r="BG36" s="26"/>
      <c r="BH36" s="26"/>
      <c r="BI36" s="26">
        <v>1</v>
      </c>
      <c r="BJ36" s="26">
        <v>1</v>
      </c>
      <c r="BK36" s="26">
        <v>1</v>
      </c>
      <c r="BL36" s="26"/>
      <c r="BM36" s="25">
        <f t="shared" si="5"/>
        <v>3</v>
      </c>
      <c r="BN36" s="17"/>
      <c r="BO36" s="17"/>
      <c r="BP36" s="17"/>
      <c r="BQ36" s="17"/>
      <c r="BR36" s="17"/>
      <c r="BS36" s="17"/>
      <c r="BT36" s="17"/>
      <c r="BU36" s="17">
        <v>1</v>
      </c>
      <c r="BV36" s="17"/>
      <c r="BW36" s="23">
        <f t="shared" si="6"/>
        <v>1</v>
      </c>
    </row>
    <row r="37" spans="1:75" ht="63.75" x14ac:dyDescent="0.25">
      <c r="A37" s="371" t="s">
        <v>150</v>
      </c>
      <c r="B37" s="64"/>
      <c r="C37" s="65"/>
      <c r="D37" s="65"/>
      <c r="E37" s="65"/>
      <c r="F37" s="65"/>
      <c r="G37" s="65"/>
      <c r="H37" s="65"/>
      <c r="I37" s="73" t="s">
        <v>54</v>
      </c>
      <c r="J37" s="55"/>
      <c r="K37" s="55"/>
      <c r="L37" s="55"/>
      <c r="M37" s="105"/>
      <c r="N37" s="111">
        <f t="shared" si="3"/>
        <v>1</v>
      </c>
      <c r="O37" s="108" t="s">
        <v>171</v>
      </c>
      <c r="P37" s="29"/>
      <c r="Q37" s="30" t="s">
        <v>137</v>
      </c>
      <c r="R37" s="385" t="s">
        <v>172</v>
      </c>
      <c r="S37" s="385" t="s">
        <v>173</v>
      </c>
      <c r="T37" s="127"/>
      <c r="U37" s="50"/>
      <c r="V37" s="3" t="s">
        <v>175</v>
      </c>
      <c r="W37" s="3"/>
      <c r="X37" s="3"/>
      <c r="Y37" s="51"/>
      <c r="Z37" s="132">
        <v>1</v>
      </c>
      <c r="AA37" s="132"/>
      <c r="AB37" s="132"/>
      <c r="AC37" s="132"/>
      <c r="AD37" s="132"/>
      <c r="AE37" s="132"/>
      <c r="AF37" s="132"/>
      <c r="AG37" s="132"/>
      <c r="AH37" s="132"/>
      <c r="AI37" s="143">
        <f t="shared" si="7"/>
        <v>1</v>
      </c>
      <c r="AJ37" s="14"/>
      <c r="AK37" s="14"/>
      <c r="AL37" s="14"/>
      <c r="AM37" s="14"/>
      <c r="AN37" s="14"/>
      <c r="AO37" s="14"/>
      <c r="AP37" s="16">
        <f t="shared" si="4"/>
        <v>0</v>
      </c>
      <c r="AQ37" s="19">
        <v>1</v>
      </c>
      <c r="AR37" s="19"/>
      <c r="AS37" s="19"/>
      <c r="AT37" s="19"/>
      <c r="AU37" s="19"/>
      <c r="AV37" s="19"/>
      <c r="AW37" s="19"/>
      <c r="AX37" s="19"/>
      <c r="AY37" s="19"/>
      <c r="AZ37" s="19"/>
      <c r="BA37" s="19"/>
      <c r="BB37" s="19"/>
      <c r="BC37" s="19"/>
      <c r="BD37" s="19"/>
      <c r="BE37" s="18">
        <f t="shared" si="1"/>
        <v>1</v>
      </c>
      <c r="BF37" s="20">
        <f t="shared" si="2"/>
        <v>2</v>
      </c>
      <c r="BG37" s="26"/>
      <c r="BH37" s="26"/>
      <c r="BI37" s="26">
        <v>1</v>
      </c>
      <c r="BJ37" s="26">
        <v>1</v>
      </c>
      <c r="BK37" s="26">
        <v>1</v>
      </c>
      <c r="BL37" s="26"/>
      <c r="BM37" s="25">
        <f t="shared" si="5"/>
        <v>3</v>
      </c>
      <c r="BN37" s="17"/>
      <c r="BO37" s="17"/>
      <c r="BP37" s="17"/>
      <c r="BQ37" s="17"/>
      <c r="BR37" s="17"/>
      <c r="BS37" s="17"/>
      <c r="BT37" s="17"/>
      <c r="BU37" s="17"/>
      <c r="BV37" s="17">
        <v>1</v>
      </c>
      <c r="BW37" s="23">
        <f t="shared" si="6"/>
        <v>1</v>
      </c>
    </row>
    <row r="38" spans="1:75" ht="165.75" x14ac:dyDescent="0.25">
      <c r="A38" s="371" t="s">
        <v>250</v>
      </c>
      <c r="B38" s="64"/>
      <c r="C38" s="65"/>
      <c r="D38" s="65"/>
      <c r="E38" s="65"/>
      <c r="F38" s="65"/>
      <c r="G38" s="65"/>
      <c r="H38" s="65"/>
      <c r="I38" s="72" t="s">
        <v>1521</v>
      </c>
      <c r="J38" s="55"/>
      <c r="K38" s="55"/>
      <c r="L38" s="55"/>
      <c r="M38" s="105"/>
      <c r="N38" s="111">
        <f t="shared" si="3"/>
        <v>1</v>
      </c>
      <c r="O38" s="108" t="s">
        <v>293</v>
      </c>
      <c r="P38" s="29"/>
      <c r="Q38" s="30" t="s">
        <v>288</v>
      </c>
      <c r="R38" s="384" t="s">
        <v>289</v>
      </c>
      <c r="S38" s="385"/>
      <c r="T38" s="127"/>
      <c r="U38" s="50"/>
      <c r="V38" s="3" t="s">
        <v>294</v>
      </c>
      <c r="W38" s="3"/>
      <c r="X38" s="3"/>
      <c r="Y38" s="51"/>
      <c r="Z38" s="132"/>
      <c r="AA38" s="132"/>
      <c r="AB38" s="132"/>
      <c r="AC38" s="132"/>
      <c r="AD38" s="132"/>
      <c r="AE38" s="132"/>
      <c r="AF38" s="132"/>
      <c r="AG38" s="132"/>
      <c r="AH38" s="132"/>
      <c r="AI38" s="143">
        <f t="shared" si="7"/>
        <v>0</v>
      </c>
      <c r="AJ38" s="14"/>
      <c r="AK38" s="14"/>
      <c r="AL38" s="14"/>
      <c r="AM38" s="14"/>
      <c r="AN38" s="14"/>
      <c r="AO38" s="14"/>
      <c r="AP38" s="16">
        <f t="shared" si="4"/>
        <v>0</v>
      </c>
      <c r="AQ38" s="19">
        <v>1</v>
      </c>
      <c r="AR38" s="19"/>
      <c r="AS38" s="19"/>
      <c r="AT38" s="19"/>
      <c r="AU38" s="19"/>
      <c r="AV38" s="19"/>
      <c r="AW38" s="19"/>
      <c r="AX38" s="19"/>
      <c r="AY38" s="19"/>
      <c r="AZ38" s="19"/>
      <c r="BA38" s="19"/>
      <c r="BB38" s="19"/>
      <c r="BC38" s="19"/>
      <c r="BD38" s="19"/>
      <c r="BE38" s="18">
        <f t="shared" si="1"/>
        <v>1</v>
      </c>
      <c r="BF38" s="20">
        <f t="shared" si="2"/>
        <v>1</v>
      </c>
      <c r="BG38" s="26"/>
      <c r="BH38" s="26"/>
      <c r="BI38" s="26">
        <v>1</v>
      </c>
      <c r="BJ38" s="26">
        <v>1</v>
      </c>
      <c r="BK38" s="26"/>
      <c r="BL38" s="26"/>
      <c r="BM38" s="25">
        <f t="shared" si="5"/>
        <v>2</v>
      </c>
      <c r="BN38" s="17"/>
      <c r="BO38" s="17"/>
      <c r="BP38" s="17"/>
      <c r="BQ38" s="17"/>
      <c r="BR38" s="17"/>
      <c r="BS38" s="17"/>
      <c r="BT38" s="17"/>
      <c r="BU38" s="17"/>
      <c r="BV38" s="17">
        <v>1</v>
      </c>
      <c r="BW38" s="23">
        <f t="shared" si="6"/>
        <v>1</v>
      </c>
    </row>
    <row r="39" spans="1:75" ht="127.5" x14ac:dyDescent="0.25">
      <c r="A39" s="370" t="s">
        <v>113</v>
      </c>
      <c r="B39" s="50"/>
      <c r="C39" s="65"/>
      <c r="D39" s="65"/>
      <c r="E39" s="65"/>
      <c r="F39" s="65"/>
      <c r="G39" s="65"/>
      <c r="H39" s="65"/>
      <c r="I39" s="74"/>
      <c r="J39" s="54"/>
      <c r="K39" s="54"/>
      <c r="L39" s="54"/>
      <c r="M39" s="106" t="s">
        <v>580</v>
      </c>
      <c r="N39" s="111">
        <f t="shared" si="3"/>
        <v>1</v>
      </c>
      <c r="O39" s="74" t="s">
        <v>115</v>
      </c>
      <c r="P39" s="3"/>
      <c r="Q39" s="27">
        <v>2007</v>
      </c>
      <c r="R39" s="384" t="s">
        <v>114</v>
      </c>
      <c r="S39" s="387"/>
      <c r="T39" s="50"/>
      <c r="U39" s="50"/>
      <c r="V39" s="3" t="s">
        <v>116</v>
      </c>
      <c r="W39" s="3"/>
      <c r="X39" s="3"/>
      <c r="Y39" s="51"/>
      <c r="Z39" s="132"/>
      <c r="AA39" s="132"/>
      <c r="AB39" s="132"/>
      <c r="AC39" s="132"/>
      <c r="AD39" s="132"/>
      <c r="AE39" s="132"/>
      <c r="AF39" s="132"/>
      <c r="AG39" s="132"/>
      <c r="AH39" s="132"/>
      <c r="AI39" s="143">
        <f t="shared" si="7"/>
        <v>0</v>
      </c>
      <c r="AJ39" s="14"/>
      <c r="AK39" s="14"/>
      <c r="AL39" s="14"/>
      <c r="AM39" s="14"/>
      <c r="AN39" s="14"/>
      <c r="AO39" s="14"/>
      <c r="AP39" s="16">
        <f t="shared" si="4"/>
        <v>0</v>
      </c>
      <c r="AQ39" s="19">
        <v>1</v>
      </c>
      <c r="AR39" s="19"/>
      <c r="AS39" s="19"/>
      <c r="AT39" s="19"/>
      <c r="AU39" s="19"/>
      <c r="AV39" s="19"/>
      <c r="AW39" s="19"/>
      <c r="AX39" s="19"/>
      <c r="AY39" s="19"/>
      <c r="AZ39" s="19"/>
      <c r="BA39" s="19"/>
      <c r="BB39" s="19"/>
      <c r="BC39" s="19"/>
      <c r="BD39" s="19"/>
      <c r="BE39" s="18">
        <f t="shared" si="1"/>
        <v>1</v>
      </c>
      <c r="BF39" s="20">
        <f t="shared" si="2"/>
        <v>1</v>
      </c>
      <c r="BG39" s="26"/>
      <c r="BH39" s="26"/>
      <c r="BI39" s="26"/>
      <c r="BJ39" s="26">
        <v>1</v>
      </c>
      <c r="BK39" s="26">
        <v>1</v>
      </c>
      <c r="BL39" s="26"/>
      <c r="BM39" s="25">
        <f t="shared" si="5"/>
        <v>2</v>
      </c>
      <c r="BN39" s="17"/>
      <c r="BO39" s="17"/>
      <c r="BP39" s="17"/>
      <c r="BQ39" s="17"/>
      <c r="BR39" s="17"/>
      <c r="BS39" s="17"/>
      <c r="BT39" s="17">
        <v>1</v>
      </c>
      <c r="BU39" s="17"/>
      <c r="BV39" s="17"/>
      <c r="BW39" s="23">
        <f t="shared" si="6"/>
        <v>1</v>
      </c>
    </row>
    <row r="40" spans="1:75" ht="255" x14ac:dyDescent="0.25">
      <c r="A40" s="370" t="s">
        <v>572</v>
      </c>
      <c r="B40" s="64"/>
      <c r="C40" s="65"/>
      <c r="D40" s="65"/>
      <c r="E40" s="65"/>
      <c r="F40" s="65"/>
      <c r="G40" s="65"/>
      <c r="H40" s="65"/>
      <c r="I40" s="75"/>
      <c r="J40" s="56" t="s">
        <v>54</v>
      </c>
      <c r="K40" s="54"/>
      <c r="L40" s="54"/>
      <c r="M40" s="104"/>
      <c r="N40" s="111">
        <f t="shared" si="3"/>
        <v>1</v>
      </c>
      <c r="O40" s="74" t="s">
        <v>1596</v>
      </c>
      <c r="P40" s="29"/>
      <c r="Q40" s="30" t="s">
        <v>220</v>
      </c>
      <c r="R40" s="384" t="s">
        <v>193</v>
      </c>
      <c r="S40" s="384" t="s">
        <v>194</v>
      </c>
      <c r="T40" s="50"/>
      <c r="U40" s="50"/>
      <c r="V40" s="3" t="s">
        <v>195</v>
      </c>
      <c r="W40" s="3"/>
      <c r="X40" s="3" t="s">
        <v>196</v>
      </c>
      <c r="Y40" s="51"/>
      <c r="Z40" s="132"/>
      <c r="AA40" s="132"/>
      <c r="AB40" s="132"/>
      <c r="AC40" s="132"/>
      <c r="AD40" s="132"/>
      <c r="AE40" s="132"/>
      <c r="AF40" s="132"/>
      <c r="AG40" s="132"/>
      <c r="AH40" s="132"/>
      <c r="AI40" s="143">
        <f t="shared" si="7"/>
        <v>0</v>
      </c>
      <c r="AJ40" s="14"/>
      <c r="AK40" s="14"/>
      <c r="AL40" s="14"/>
      <c r="AM40" s="14"/>
      <c r="AN40" s="14"/>
      <c r="AO40" s="14"/>
      <c r="AP40" s="16">
        <f t="shared" si="4"/>
        <v>0</v>
      </c>
      <c r="AQ40" s="19"/>
      <c r="AR40" s="19"/>
      <c r="AS40" s="19"/>
      <c r="AT40" s="19"/>
      <c r="AU40" s="19"/>
      <c r="AV40" s="19"/>
      <c r="AW40" s="19"/>
      <c r="AX40" s="19"/>
      <c r="AY40" s="19"/>
      <c r="AZ40" s="19"/>
      <c r="BA40" s="19"/>
      <c r="BB40" s="19">
        <v>1</v>
      </c>
      <c r="BC40" s="19"/>
      <c r="BD40" s="19"/>
      <c r="BE40" s="18">
        <f t="shared" si="1"/>
        <v>1</v>
      </c>
      <c r="BF40" s="20">
        <f t="shared" si="2"/>
        <v>1</v>
      </c>
      <c r="BG40" s="26">
        <v>1</v>
      </c>
      <c r="BH40" s="26">
        <v>1</v>
      </c>
      <c r="BI40" s="26">
        <v>1</v>
      </c>
      <c r="BJ40" s="26">
        <v>1</v>
      </c>
      <c r="BK40" s="26">
        <v>1</v>
      </c>
      <c r="BL40" s="26"/>
      <c r="BM40" s="25">
        <f t="shared" si="5"/>
        <v>5</v>
      </c>
      <c r="BN40" s="17"/>
      <c r="BO40" s="17"/>
      <c r="BP40" s="17"/>
      <c r="BQ40" s="17"/>
      <c r="BR40" s="17"/>
      <c r="BS40" s="17"/>
      <c r="BT40" s="17"/>
      <c r="BU40" s="17"/>
      <c r="BV40" s="17">
        <v>1</v>
      </c>
      <c r="BW40" s="23">
        <f t="shared" si="6"/>
        <v>1</v>
      </c>
    </row>
    <row r="41" spans="1:75" ht="153" x14ac:dyDescent="0.25">
      <c r="A41" s="370" t="s">
        <v>573</v>
      </c>
      <c r="B41" s="64"/>
      <c r="C41" s="65"/>
      <c r="D41" s="65"/>
      <c r="E41" s="65"/>
      <c r="F41" s="65"/>
      <c r="G41" s="65"/>
      <c r="H41" s="65"/>
      <c r="I41" s="75"/>
      <c r="J41" s="56" t="s">
        <v>54</v>
      </c>
      <c r="K41" s="54"/>
      <c r="L41" s="54"/>
      <c r="M41" s="104"/>
      <c r="N41" s="111">
        <f t="shared" si="3"/>
        <v>1</v>
      </c>
      <c r="O41" s="74" t="s">
        <v>1597</v>
      </c>
      <c r="P41" s="3"/>
      <c r="Q41" s="8" t="s">
        <v>197</v>
      </c>
      <c r="R41" s="384" t="s">
        <v>198</v>
      </c>
      <c r="S41" s="384" t="s">
        <v>199</v>
      </c>
      <c r="T41" s="50"/>
      <c r="U41" s="50"/>
      <c r="V41" s="3" t="s">
        <v>200</v>
      </c>
      <c r="W41" s="3"/>
      <c r="X41" s="3" t="s">
        <v>1598</v>
      </c>
      <c r="Y41" s="51"/>
      <c r="Z41" s="132"/>
      <c r="AA41" s="132"/>
      <c r="AB41" s="132"/>
      <c r="AC41" s="132"/>
      <c r="AD41" s="132"/>
      <c r="AE41" s="132"/>
      <c r="AF41" s="132"/>
      <c r="AG41" s="132"/>
      <c r="AH41" s="132"/>
      <c r="AI41" s="143">
        <f t="shared" si="7"/>
        <v>0</v>
      </c>
      <c r="AJ41" s="14"/>
      <c r="AK41" s="14"/>
      <c r="AL41" s="14"/>
      <c r="AM41" s="14"/>
      <c r="AN41" s="14"/>
      <c r="AO41" s="14"/>
      <c r="AP41" s="16">
        <f t="shared" si="4"/>
        <v>0</v>
      </c>
      <c r="AQ41" s="19"/>
      <c r="AR41" s="19"/>
      <c r="AS41" s="19"/>
      <c r="AT41" s="19"/>
      <c r="AU41" s="19"/>
      <c r="AV41" s="19"/>
      <c r="AW41" s="19"/>
      <c r="AX41" s="19"/>
      <c r="AY41" s="19"/>
      <c r="AZ41" s="19"/>
      <c r="BA41" s="19"/>
      <c r="BB41" s="19">
        <v>1</v>
      </c>
      <c r="BC41" s="19"/>
      <c r="BD41" s="19"/>
      <c r="BE41" s="18">
        <f t="shared" si="1"/>
        <v>1</v>
      </c>
      <c r="BF41" s="20">
        <f t="shared" si="2"/>
        <v>1</v>
      </c>
      <c r="BG41" s="26"/>
      <c r="BH41" s="26"/>
      <c r="BI41" s="26"/>
      <c r="BJ41" s="26">
        <v>1</v>
      </c>
      <c r="BK41" s="26">
        <v>1</v>
      </c>
      <c r="BL41" s="26"/>
      <c r="BM41" s="25">
        <f t="shared" si="5"/>
        <v>2</v>
      </c>
      <c r="BN41" s="17"/>
      <c r="BO41" s="17">
        <v>1</v>
      </c>
      <c r="BP41" s="17"/>
      <c r="BQ41" s="17"/>
      <c r="BR41" s="17"/>
      <c r="BS41" s="17"/>
      <c r="BT41" s="17">
        <v>1</v>
      </c>
      <c r="BU41" s="17">
        <v>1</v>
      </c>
      <c r="BV41" s="17">
        <v>1</v>
      </c>
      <c r="BW41" s="23">
        <f t="shared" si="6"/>
        <v>4</v>
      </c>
    </row>
    <row r="42" spans="1:75" ht="357" x14ac:dyDescent="0.25">
      <c r="A42" s="370" t="s">
        <v>574</v>
      </c>
      <c r="B42" s="64"/>
      <c r="C42" s="65"/>
      <c r="D42" s="65"/>
      <c r="E42" s="65"/>
      <c r="F42" s="65"/>
      <c r="G42" s="65"/>
      <c r="H42" s="65"/>
      <c r="I42" s="75"/>
      <c r="J42" s="56" t="s">
        <v>54</v>
      </c>
      <c r="K42" s="54"/>
      <c r="L42" s="54"/>
      <c r="M42" s="104"/>
      <c r="N42" s="111">
        <f t="shared" si="3"/>
        <v>1</v>
      </c>
      <c r="O42" s="74" t="s">
        <v>1599</v>
      </c>
      <c r="P42" s="3"/>
      <c r="Q42" s="27" t="s">
        <v>219</v>
      </c>
      <c r="R42" s="384" t="s">
        <v>201</v>
      </c>
      <c r="S42" s="384" t="s">
        <v>203</v>
      </c>
      <c r="T42" s="50"/>
      <c r="U42" s="50"/>
      <c r="V42" s="3" t="s">
        <v>204</v>
      </c>
      <c r="W42" s="3"/>
      <c r="X42" s="3" t="s">
        <v>202</v>
      </c>
      <c r="Y42" s="51"/>
      <c r="Z42" s="132"/>
      <c r="AA42" s="132"/>
      <c r="AB42" s="132"/>
      <c r="AC42" s="132"/>
      <c r="AD42" s="132"/>
      <c r="AE42" s="132"/>
      <c r="AF42" s="132"/>
      <c r="AG42" s="132"/>
      <c r="AH42" s="132"/>
      <c r="AI42" s="143">
        <f t="shared" si="7"/>
        <v>0</v>
      </c>
      <c r="AJ42" s="14"/>
      <c r="AK42" s="14"/>
      <c r="AL42" s="14"/>
      <c r="AM42" s="14"/>
      <c r="AN42" s="14"/>
      <c r="AO42" s="14"/>
      <c r="AP42" s="16">
        <f t="shared" si="4"/>
        <v>0</v>
      </c>
      <c r="AQ42" s="19"/>
      <c r="AR42" s="19"/>
      <c r="AS42" s="19"/>
      <c r="AT42" s="19"/>
      <c r="AU42" s="19"/>
      <c r="AV42" s="19"/>
      <c r="AW42" s="19"/>
      <c r="AX42" s="19"/>
      <c r="AY42" s="19"/>
      <c r="AZ42" s="19"/>
      <c r="BA42" s="19"/>
      <c r="BB42" s="19"/>
      <c r="BC42" s="19"/>
      <c r="BD42" s="19">
        <v>1</v>
      </c>
      <c r="BE42" s="18">
        <f t="shared" si="1"/>
        <v>1</v>
      </c>
      <c r="BF42" s="20">
        <f t="shared" si="2"/>
        <v>1</v>
      </c>
      <c r="BG42" s="26">
        <v>1</v>
      </c>
      <c r="BH42" s="26">
        <v>1</v>
      </c>
      <c r="BI42" s="26"/>
      <c r="BJ42" s="26"/>
      <c r="BK42" s="26"/>
      <c r="BL42" s="26"/>
      <c r="BM42" s="25">
        <f t="shared" si="5"/>
        <v>2</v>
      </c>
      <c r="BN42" s="17">
        <v>1</v>
      </c>
      <c r="BO42" s="17"/>
      <c r="BP42" s="17"/>
      <c r="BQ42" s="17"/>
      <c r="BR42" s="17"/>
      <c r="BS42" s="17"/>
      <c r="BT42" s="17"/>
      <c r="BU42" s="17"/>
      <c r="BV42" s="17"/>
      <c r="BW42" s="23">
        <f t="shared" si="6"/>
        <v>1</v>
      </c>
    </row>
    <row r="43" spans="1:75" ht="267.75" x14ac:dyDescent="0.25">
      <c r="A43" s="370" t="s">
        <v>575</v>
      </c>
      <c r="B43" s="50"/>
      <c r="C43" s="65"/>
      <c r="D43" s="65"/>
      <c r="E43" s="65"/>
      <c r="F43" s="65"/>
      <c r="G43" s="65"/>
      <c r="H43" s="65"/>
      <c r="I43" s="75"/>
      <c r="J43" s="56" t="s">
        <v>54</v>
      </c>
      <c r="K43" s="54"/>
      <c r="L43" s="54"/>
      <c r="M43" s="104"/>
      <c r="N43" s="111">
        <f t="shared" si="3"/>
        <v>1</v>
      </c>
      <c r="O43" s="74" t="s">
        <v>1600</v>
      </c>
      <c r="P43" s="3"/>
      <c r="Q43" s="27" t="s">
        <v>218</v>
      </c>
      <c r="R43" s="384" t="s">
        <v>205</v>
      </c>
      <c r="S43" s="384" t="s">
        <v>213</v>
      </c>
      <c r="T43" s="50"/>
      <c r="U43" s="50"/>
      <c r="V43" s="3" t="s">
        <v>579</v>
      </c>
      <c r="W43" s="3"/>
      <c r="X43" s="3" t="s">
        <v>206</v>
      </c>
      <c r="Y43" s="51"/>
      <c r="Z43" s="132"/>
      <c r="AA43" s="132"/>
      <c r="AB43" s="132"/>
      <c r="AC43" s="132"/>
      <c r="AD43" s="132"/>
      <c r="AE43" s="132"/>
      <c r="AF43" s="132"/>
      <c r="AG43" s="132"/>
      <c r="AH43" s="132"/>
      <c r="AI43" s="143">
        <f t="shared" si="7"/>
        <v>0</v>
      </c>
      <c r="AJ43" s="14"/>
      <c r="AK43" s="14"/>
      <c r="AL43" s="14"/>
      <c r="AM43" s="14"/>
      <c r="AN43" s="14"/>
      <c r="AO43" s="14"/>
      <c r="AP43" s="16">
        <f t="shared" si="4"/>
        <v>0</v>
      </c>
      <c r="AQ43" s="19"/>
      <c r="AR43" s="19"/>
      <c r="AS43" s="19"/>
      <c r="AT43" s="19"/>
      <c r="AU43" s="19"/>
      <c r="AV43" s="19">
        <v>1</v>
      </c>
      <c r="AW43" s="19"/>
      <c r="AX43" s="19">
        <v>1</v>
      </c>
      <c r="AY43" s="19"/>
      <c r="AZ43" s="19"/>
      <c r="BA43" s="19">
        <v>1</v>
      </c>
      <c r="BB43" s="19">
        <v>1</v>
      </c>
      <c r="BC43" s="19">
        <v>1</v>
      </c>
      <c r="BD43" s="19"/>
      <c r="BE43" s="18">
        <f t="shared" si="1"/>
        <v>5</v>
      </c>
      <c r="BF43" s="20">
        <f t="shared" si="2"/>
        <v>5</v>
      </c>
      <c r="BG43" s="26"/>
      <c r="BH43" s="26"/>
      <c r="BI43" s="26"/>
      <c r="BJ43" s="26">
        <v>1</v>
      </c>
      <c r="BK43" s="26">
        <v>1</v>
      </c>
      <c r="BL43" s="26"/>
      <c r="BM43" s="25">
        <f t="shared" si="5"/>
        <v>2</v>
      </c>
      <c r="BN43" s="17"/>
      <c r="BO43" s="17">
        <v>1</v>
      </c>
      <c r="BP43" s="17"/>
      <c r="BQ43" s="17"/>
      <c r="BR43" s="17"/>
      <c r="BS43" s="17"/>
      <c r="BT43" s="17">
        <v>1</v>
      </c>
      <c r="BU43" s="17"/>
      <c r="BV43" s="17"/>
      <c r="BW43" s="23">
        <f t="shared" si="6"/>
        <v>2</v>
      </c>
    </row>
    <row r="44" spans="1:75" ht="140.25" x14ac:dyDescent="0.25">
      <c r="A44" s="370" t="s">
        <v>576</v>
      </c>
      <c r="B44" s="64"/>
      <c r="C44" s="65"/>
      <c r="D44" s="65"/>
      <c r="E44" s="65"/>
      <c r="F44" s="65"/>
      <c r="G44" s="65"/>
      <c r="H44" s="65"/>
      <c r="I44" s="75"/>
      <c r="J44" s="56" t="s">
        <v>54</v>
      </c>
      <c r="K44" s="54"/>
      <c r="L44" s="54"/>
      <c r="M44" s="104"/>
      <c r="N44" s="111">
        <f t="shared" si="3"/>
        <v>1</v>
      </c>
      <c r="O44" s="74" t="s">
        <v>211</v>
      </c>
      <c r="P44" s="3"/>
      <c r="Q44" s="27" t="s">
        <v>217</v>
      </c>
      <c r="R44" s="384" t="s">
        <v>210</v>
      </c>
      <c r="S44" s="384" t="s">
        <v>212</v>
      </c>
      <c r="T44" s="50"/>
      <c r="U44" s="50"/>
      <c r="V44" s="3" t="s">
        <v>214</v>
      </c>
      <c r="W44" s="3"/>
      <c r="X44" s="3" t="s">
        <v>215</v>
      </c>
      <c r="Y44" s="51"/>
      <c r="Z44" s="132"/>
      <c r="AA44" s="132"/>
      <c r="AB44" s="132"/>
      <c r="AC44" s="132"/>
      <c r="AD44" s="132"/>
      <c r="AE44" s="132"/>
      <c r="AF44" s="132"/>
      <c r="AG44" s="132"/>
      <c r="AH44" s="132"/>
      <c r="AI44" s="143">
        <f t="shared" si="7"/>
        <v>0</v>
      </c>
      <c r="AJ44" s="14"/>
      <c r="AK44" s="14"/>
      <c r="AL44" s="14"/>
      <c r="AM44" s="14"/>
      <c r="AN44" s="14"/>
      <c r="AO44" s="14"/>
      <c r="AP44" s="16">
        <f t="shared" si="4"/>
        <v>0</v>
      </c>
      <c r="AQ44" s="19"/>
      <c r="AR44" s="19"/>
      <c r="AS44" s="19"/>
      <c r="AT44" s="19"/>
      <c r="AU44" s="19"/>
      <c r="AV44" s="19">
        <v>1</v>
      </c>
      <c r="AW44" s="19"/>
      <c r="AX44" s="19">
        <v>1</v>
      </c>
      <c r="AY44" s="19"/>
      <c r="AZ44" s="19"/>
      <c r="BA44" s="19"/>
      <c r="BB44" s="19">
        <v>1</v>
      </c>
      <c r="BC44" s="19"/>
      <c r="BD44" s="19"/>
      <c r="BE44" s="18">
        <f t="shared" si="1"/>
        <v>3</v>
      </c>
      <c r="BF44" s="20">
        <f t="shared" si="2"/>
        <v>3</v>
      </c>
      <c r="BG44" s="26"/>
      <c r="BH44" s="26"/>
      <c r="BI44" s="26"/>
      <c r="BJ44" s="26">
        <v>1</v>
      </c>
      <c r="BK44" s="26">
        <v>1</v>
      </c>
      <c r="BL44" s="26"/>
      <c r="BM44" s="25">
        <f t="shared" si="5"/>
        <v>2</v>
      </c>
      <c r="BN44" s="17"/>
      <c r="BO44" s="17">
        <v>1</v>
      </c>
      <c r="BP44" s="17"/>
      <c r="BQ44" s="17"/>
      <c r="BR44" s="17"/>
      <c r="BS44" s="17"/>
      <c r="BT44" s="17">
        <v>1</v>
      </c>
      <c r="BU44" s="17"/>
      <c r="BV44" s="17"/>
      <c r="BW44" s="23">
        <f t="shared" si="6"/>
        <v>2</v>
      </c>
    </row>
    <row r="45" spans="1:75" ht="140.25" x14ac:dyDescent="0.25">
      <c r="A45" s="370" t="s">
        <v>577</v>
      </c>
      <c r="B45" s="50"/>
      <c r="C45" s="65"/>
      <c r="D45" s="65"/>
      <c r="E45" s="65"/>
      <c r="F45" s="65"/>
      <c r="G45" s="65"/>
      <c r="H45" s="65"/>
      <c r="I45" s="75"/>
      <c r="J45" s="56" t="s">
        <v>207</v>
      </c>
      <c r="K45" s="54"/>
      <c r="L45" s="54"/>
      <c r="M45" s="104"/>
      <c r="N45" s="111">
        <f t="shared" si="3"/>
        <v>1</v>
      </c>
      <c r="O45" s="74" t="s">
        <v>224</v>
      </c>
      <c r="P45" s="3"/>
      <c r="Q45" s="27" t="s">
        <v>216</v>
      </c>
      <c r="R45" s="384" t="s">
        <v>209</v>
      </c>
      <c r="S45" s="388" t="s">
        <v>221</v>
      </c>
      <c r="T45" s="50"/>
      <c r="U45" s="50"/>
      <c r="V45" s="3" t="s">
        <v>222</v>
      </c>
      <c r="W45" s="3"/>
      <c r="X45" s="3" t="s">
        <v>223</v>
      </c>
      <c r="Y45" s="51"/>
      <c r="Z45" s="132"/>
      <c r="AA45" s="132"/>
      <c r="AB45" s="132"/>
      <c r="AC45" s="132"/>
      <c r="AD45" s="132"/>
      <c r="AE45" s="132"/>
      <c r="AF45" s="132"/>
      <c r="AG45" s="132"/>
      <c r="AH45" s="132"/>
      <c r="AI45" s="143">
        <f t="shared" si="7"/>
        <v>0</v>
      </c>
      <c r="AJ45" s="14"/>
      <c r="AK45" s="14"/>
      <c r="AL45" s="14"/>
      <c r="AM45" s="14"/>
      <c r="AN45" s="14"/>
      <c r="AO45" s="14"/>
      <c r="AP45" s="16">
        <f t="shared" si="4"/>
        <v>0</v>
      </c>
      <c r="AQ45" s="19"/>
      <c r="AR45" s="19"/>
      <c r="AS45" s="19"/>
      <c r="AT45" s="19"/>
      <c r="AU45" s="19"/>
      <c r="AV45" s="19">
        <v>1</v>
      </c>
      <c r="AW45" s="19"/>
      <c r="AX45" s="19">
        <v>1</v>
      </c>
      <c r="AY45" s="19"/>
      <c r="AZ45" s="19"/>
      <c r="BA45" s="19">
        <v>1</v>
      </c>
      <c r="BB45" s="19">
        <v>1</v>
      </c>
      <c r="BC45" s="19">
        <v>1</v>
      </c>
      <c r="BD45" s="19"/>
      <c r="BE45" s="18">
        <f t="shared" si="1"/>
        <v>5</v>
      </c>
      <c r="BF45" s="20">
        <f t="shared" si="2"/>
        <v>5</v>
      </c>
      <c r="BG45" s="26"/>
      <c r="BH45" s="26"/>
      <c r="BI45" s="26"/>
      <c r="BJ45" s="26">
        <v>1</v>
      </c>
      <c r="BK45" s="26">
        <v>1</v>
      </c>
      <c r="BL45" s="26"/>
      <c r="BM45" s="25">
        <f t="shared" si="5"/>
        <v>2</v>
      </c>
      <c r="BN45" s="17"/>
      <c r="BO45" s="17">
        <v>1</v>
      </c>
      <c r="BP45" s="17"/>
      <c r="BQ45" s="17"/>
      <c r="BR45" s="17"/>
      <c r="BS45" s="17"/>
      <c r="BT45" s="17">
        <v>1</v>
      </c>
      <c r="BU45" s="17"/>
      <c r="BV45" s="17"/>
      <c r="BW45" s="23">
        <f t="shared" si="6"/>
        <v>2</v>
      </c>
    </row>
    <row r="46" spans="1:75" ht="127.5" x14ac:dyDescent="0.25">
      <c r="A46" s="370" t="s">
        <v>578</v>
      </c>
      <c r="B46" s="64"/>
      <c r="C46" s="65"/>
      <c r="D46" s="65"/>
      <c r="E46" s="65"/>
      <c r="F46" s="65"/>
      <c r="G46" s="65"/>
      <c r="H46" s="65"/>
      <c r="I46" s="75"/>
      <c r="J46" s="56" t="s">
        <v>207</v>
      </c>
      <c r="K46" s="54"/>
      <c r="L46" s="54"/>
      <c r="M46" s="104"/>
      <c r="N46" s="111">
        <f t="shared" si="3"/>
        <v>1</v>
      </c>
      <c r="O46" s="74" t="s">
        <v>225</v>
      </c>
      <c r="P46" s="3"/>
      <c r="Q46" s="27" t="s">
        <v>226</v>
      </c>
      <c r="R46" s="384" t="s">
        <v>208</v>
      </c>
      <c r="S46" s="388" t="s">
        <v>227</v>
      </c>
      <c r="T46" s="50"/>
      <c r="U46" s="50"/>
      <c r="V46" s="3" t="s">
        <v>229</v>
      </c>
      <c r="W46" s="3"/>
      <c r="X46" s="3" t="s">
        <v>228</v>
      </c>
      <c r="Y46" s="51"/>
      <c r="Z46" s="132"/>
      <c r="AA46" s="132"/>
      <c r="AB46" s="132"/>
      <c r="AC46" s="132"/>
      <c r="AD46" s="132"/>
      <c r="AE46" s="132"/>
      <c r="AF46" s="132"/>
      <c r="AG46" s="132"/>
      <c r="AH46" s="132"/>
      <c r="AI46" s="143">
        <f t="shared" si="7"/>
        <v>0</v>
      </c>
      <c r="AJ46" s="14"/>
      <c r="AK46" s="14"/>
      <c r="AL46" s="14"/>
      <c r="AM46" s="14"/>
      <c r="AN46" s="14"/>
      <c r="AO46" s="14"/>
      <c r="AP46" s="16">
        <f t="shared" si="4"/>
        <v>0</v>
      </c>
      <c r="AQ46" s="19"/>
      <c r="AR46" s="19"/>
      <c r="AS46" s="19"/>
      <c r="AT46" s="19"/>
      <c r="AU46" s="19"/>
      <c r="AV46" s="19"/>
      <c r="AW46" s="19"/>
      <c r="AX46" s="19"/>
      <c r="AY46" s="19"/>
      <c r="AZ46" s="19"/>
      <c r="BA46" s="19">
        <v>1</v>
      </c>
      <c r="BB46" s="19"/>
      <c r="BC46" s="19"/>
      <c r="BD46" s="19"/>
      <c r="BE46" s="18">
        <f t="shared" si="1"/>
        <v>1</v>
      </c>
      <c r="BF46" s="20">
        <f t="shared" si="2"/>
        <v>1</v>
      </c>
      <c r="BG46" s="26"/>
      <c r="BH46" s="26"/>
      <c r="BI46" s="26"/>
      <c r="BJ46" s="26">
        <v>1</v>
      </c>
      <c r="BK46" s="26">
        <v>1</v>
      </c>
      <c r="BL46" s="26"/>
      <c r="BM46" s="25">
        <f t="shared" si="5"/>
        <v>2</v>
      </c>
      <c r="BN46" s="17"/>
      <c r="BO46" s="17">
        <v>1</v>
      </c>
      <c r="BP46" s="17"/>
      <c r="BQ46" s="17"/>
      <c r="BR46" s="17"/>
      <c r="BS46" s="17"/>
      <c r="BT46" s="17"/>
      <c r="BU46" s="17"/>
      <c r="BV46" s="17"/>
      <c r="BW46" s="23">
        <f t="shared" si="6"/>
        <v>1</v>
      </c>
    </row>
    <row r="47" spans="1:75" ht="75" x14ac:dyDescent="0.25">
      <c r="A47" s="370" t="s">
        <v>236</v>
      </c>
      <c r="B47" s="64"/>
      <c r="C47" s="65"/>
      <c r="D47" s="65"/>
      <c r="E47" s="65"/>
      <c r="F47" s="65"/>
      <c r="G47" s="65"/>
      <c r="H47" s="65"/>
      <c r="I47" s="75"/>
      <c r="J47" s="54"/>
      <c r="K47" s="54"/>
      <c r="L47" s="54"/>
      <c r="M47" s="107" t="s">
        <v>570</v>
      </c>
      <c r="N47" s="111">
        <f t="shared" si="3"/>
        <v>1</v>
      </c>
      <c r="O47" s="74" t="s">
        <v>234</v>
      </c>
      <c r="P47" s="3"/>
      <c r="Q47" s="27" t="s">
        <v>232</v>
      </c>
      <c r="R47" s="385" t="s">
        <v>233</v>
      </c>
      <c r="S47" s="388" t="s">
        <v>231</v>
      </c>
      <c r="T47" s="50"/>
      <c r="U47" s="50"/>
      <c r="V47" s="3" t="s">
        <v>235</v>
      </c>
      <c r="W47" s="3"/>
      <c r="X47" s="3" t="s">
        <v>237</v>
      </c>
      <c r="Y47" s="51"/>
      <c r="Z47" s="132"/>
      <c r="AA47" s="132"/>
      <c r="AB47" s="132"/>
      <c r="AC47" s="132"/>
      <c r="AD47" s="132"/>
      <c r="AE47" s="132"/>
      <c r="AF47" s="132"/>
      <c r="AG47" s="132"/>
      <c r="AH47" s="132"/>
      <c r="AI47" s="143">
        <f t="shared" si="7"/>
        <v>0</v>
      </c>
      <c r="AJ47" s="14"/>
      <c r="AK47" s="14"/>
      <c r="AL47" s="14"/>
      <c r="AM47" s="14"/>
      <c r="AN47" s="14"/>
      <c r="AO47" s="14"/>
      <c r="AP47" s="16">
        <f t="shared" si="4"/>
        <v>0</v>
      </c>
      <c r="AQ47" s="19"/>
      <c r="AR47" s="19"/>
      <c r="AS47" s="19"/>
      <c r="AT47" s="19"/>
      <c r="AU47" s="19"/>
      <c r="AV47" s="19"/>
      <c r="AW47" s="19">
        <v>1</v>
      </c>
      <c r="AX47" s="19"/>
      <c r="AY47" s="19"/>
      <c r="AZ47" s="19"/>
      <c r="BA47" s="19"/>
      <c r="BB47" s="19"/>
      <c r="BC47" s="19"/>
      <c r="BD47" s="19"/>
      <c r="BE47" s="18">
        <f t="shared" si="1"/>
        <v>1</v>
      </c>
      <c r="BF47" s="20">
        <f t="shared" si="2"/>
        <v>1</v>
      </c>
      <c r="BG47" s="26">
        <v>1</v>
      </c>
      <c r="BH47" s="26">
        <v>1</v>
      </c>
      <c r="BI47" s="26">
        <v>1</v>
      </c>
      <c r="BJ47" s="26"/>
      <c r="BK47" s="26"/>
      <c r="BL47" s="26"/>
      <c r="BM47" s="25">
        <f t="shared" si="5"/>
        <v>3</v>
      </c>
      <c r="BN47" s="17">
        <v>1</v>
      </c>
      <c r="BO47" s="17"/>
      <c r="BP47" s="17"/>
      <c r="BQ47" s="17"/>
      <c r="BR47" s="17"/>
      <c r="BS47" s="17"/>
      <c r="BT47" s="17"/>
      <c r="BU47" s="17">
        <v>1</v>
      </c>
      <c r="BV47" s="17"/>
      <c r="BW47" s="23">
        <f t="shared" si="6"/>
        <v>2</v>
      </c>
    </row>
    <row r="48" spans="1:75" ht="89.25" x14ac:dyDescent="0.25">
      <c r="A48" s="370" t="s">
        <v>296</v>
      </c>
      <c r="B48" s="64"/>
      <c r="C48" s="65"/>
      <c r="D48" s="65"/>
      <c r="E48" s="80"/>
      <c r="F48" s="65"/>
      <c r="G48" s="65"/>
      <c r="H48" s="65"/>
      <c r="I48" s="72" t="s">
        <v>1521</v>
      </c>
      <c r="J48" s="55"/>
      <c r="K48" s="55"/>
      <c r="L48" s="55"/>
      <c r="M48" s="105"/>
      <c r="N48" s="111">
        <f t="shared" si="3"/>
        <v>1</v>
      </c>
      <c r="O48" s="74" t="s">
        <v>1601</v>
      </c>
      <c r="P48" s="3"/>
      <c r="Q48" s="27" t="s">
        <v>288</v>
      </c>
      <c r="R48" s="384" t="s">
        <v>289</v>
      </c>
      <c r="S48" s="387"/>
      <c r="T48" s="50"/>
      <c r="U48" s="50"/>
      <c r="V48" s="3" t="s">
        <v>295</v>
      </c>
      <c r="W48" s="3"/>
      <c r="X48" s="3"/>
      <c r="Y48" s="51"/>
      <c r="Z48" s="132"/>
      <c r="AA48" s="132"/>
      <c r="AB48" s="132"/>
      <c r="AC48" s="132"/>
      <c r="AD48" s="132"/>
      <c r="AE48" s="132"/>
      <c r="AF48" s="132"/>
      <c r="AG48" s="132"/>
      <c r="AH48" s="132"/>
      <c r="AI48" s="143">
        <f t="shared" si="7"/>
        <v>0</v>
      </c>
      <c r="AJ48" s="14"/>
      <c r="AK48" s="14"/>
      <c r="AL48" s="14"/>
      <c r="AM48" s="14"/>
      <c r="AN48" s="14"/>
      <c r="AO48" s="14"/>
      <c r="AP48" s="16">
        <f t="shared" si="4"/>
        <v>0</v>
      </c>
      <c r="AQ48" s="19"/>
      <c r="AR48" s="19"/>
      <c r="AS48" s="19"/>
      <c r="AT48" s="19"/>
      <c r="AU48" s="19"/>
      <c r="AV48" s="19"/>
      <c r="AW48" s="19"/>
      <c r="AX48" s="19"/>
      <c r="AY48" s="19"/>
      <c r="AZ48" s="19"/>
      <c r="BA48" s="19"/>
      <c r="BB48" s="19">
        <v>1</v>
      </c>
      <c r="BC48" s="19"/>
      <c r="BD48" s="19"/>
      <c r="BE48" s="18">
        <f t="shared" si="1"/>
        <v>1</v>
      </c>
      <c r="BF48" s="20">
        <f t="shared" si="2"/>
        <v>1</v>
      </c>
      <c r="BG48" s="26"/>
      <c r="BH48" s="26"/>
      <c r="BI48" s="26"/>
      <c r="BJ48" s="26"/>
      <c r="BK48" s="26"/>
      <c r="BL48" s="26">
        <v>1</v>
      </c>
      <c r="BM48" s="25">
        <f t="shared" si="5"/>
        <v>1</v>
      </c>
      <c r="BN48" s="17"/>
      <c r="BO48" s="17"/>
      <c r="BP48" s="17"/>
      <c r="BQ48" s="17"/>
      <c r="BR48" s="17"/>
      <c r="BS48" s="17"/>
      <c r="BT48" s="17"/>
      <c r="BU48" s="17"/>
      <c r="BV48" s="17">
        <v>1</v>
      </c>
      <c r="BW48" s="23">
        <f t="shared" si="6"/>
        <v>1</v>
      </c>
    </row>
    <row r="49" spans="1:75" ht="204" x14ac:dyDescent="0.25">
      <c r="A49" s="370" t="s">
        <v>251</v>
      </c>
      <c r="B49" s="64"/>
      <c r="C49" s="65"/>
      <c r="D49" s="65"/>
      <c r="E49" s="80"/>
      <c r="F49" s="65"/>
      <c r="G49" s="65"/>
      <c r="H49" s="65"/>
      <c r="I49" s="72" t="s">
        <v>1521</v>
      </c>
      <c r="J49" s="55"/>
      <c r="K49" s="55"/>
      <c r="L49" s="55"/>
      <c r="M49" s="105"/>
      <c r="N49" s="111">
        <f t="shared" si="3"/>
        <v>1</v>
      </c>
      <c r="O49" s="74" t="s">
        <v>297</v>
      </c>
      <c r="P49" s="3"/>
      <c r="Q49" s="27" t="s">
        <v>288</v>
      </c>
      <c r="R49" s="384" t="s">
        <v>289</v>
      </c>
      <c r="S49" s="388" t="s">
        <v>351</v>
      </c>
      <c r="T49" s="50"/>
      <c r="U49" s="50"/>
      <c r="V49" s="3" t="s">
        <v>298</v>
      </c>
      <c r="W49" s="3"/>
      <c r="X49" s="3"/>
      <c r="Y49" s="51"/>
      <c r="Z49" s="132"/>
      <c r="AA49" s="132"/>
      <c r="AB49" s="132"/>
      <c r="AC49" s="132"/>
      <c r="AD49" s="132"/>
      <c r="AE49" s="132"/>
      <c r="AF49" s="132"/>
      <c r="AG49" s="132"/>
      <c r="AH49" s="132"/>
      <c r="AI49" s="143">
        <f t="shared" si="7"/>
        <v>0</v>
      </c>
      <c r="AJ49" s="14"/>
      <c r="AK49" s="14"/>
      <c r="AL49" s="14"/>
      <c r="AM49" s="14"/>
      <c r="AN49" s="14"/>
      <c r="AO49" s="14"/>
      <c r="AP49" s="16">
        <f t="shared" si="4"/>
        <v>0</v>
      </c>
      <c r="AQ49" s="19"/>
      <c r="AR49" s="19"/>
      <c r="AS49" s="19"/>
      <c r="AT49" s="19"/>
      <c r="AU49" s="19"/>
      <c r="AV49" s="19"/>
      <c r="AW49" s="19"/>
      <c r="AX49" s="19"/>
      <c r="AY49" s="19"/>
      <c r="AZ49" s="19"/>
      <c r="BA49" s="19">
        <v>1</v>
      </c>
      <c r="BB49" s="19"/>
      <c r="BC49" s="19"/>
      <c r="BD49" s="19"/>
      <c r="BE49" s="18">
        <f t="shared" si="1"/>
        <v>1</v>
      </c>
      <c r="BF49" s="20">
        <f t="shared" si="2"/>
        <v>1</v>
      </c>
      <c r="BG49" s="26">
        <v>1</v>
      </c>
      <c r="BH49" s="26">
        <v>1</v>
      </c>
      <c r="BI49" s="26">
        <v>1</v>
      </c>
      <c r="BJ49" s="26">
        <v>1</v>
      </c>
      <c r="BK49" s="26">
        <v>1</v>
      </c>
      <c r="BL49" s="26"/>
      <c r="BM49" s="25">
        <f t="shared" si="5"/>
        <v>5</v>
      </c>
      <c r="BN49" s="17"/>
      <c r="BO49" s="17"/>
      <c r="BP49" s="17"/>
      <c r="BQ49" s="17"/>
      <c r="BR49" s="17"/>
      <c r="BS49" s="17"/>
      <c r="BT49" s="17"/>
      <c r="BU49" s="17">
        <v>1</v>
      </c>
      <c r="BV49" s="17"/>
      <c r="BW49" s="23">
        <f t="shared" si="6"/>
        <v>1</v>
      </c>
    </row>
    <row r="50" spans="1:75" ht="76.5" x14ac:dyDescent="0.25">
      <c r="A50" s="370" t="s">
        <v>307</v>
      </c>
      <c r="B50" s="50"/>
      <c r="C50" s="65"/>
      <c r="D50" s="65"/>
      <c r="E50" s="65"/>
      <c r="F50" s="65"/>
      <c r="G50" s="65"/>
      <c r="H50" s="65"/>
      <c r="I50" s="75"/>
      <c r="J50" s="54"/>
      <c r="K50" s="367" t="s">
        <v>303</v>
      </c>
      <c r="L50" s="54"/>
      <c r="M50" s="104"/>
      <c r="N50" s="111">
        <f t="shared" si="3"/>
        <v>1</v>
      </c>
      <c r="O50" s="74" t="s">
        <v>304</v>
      </c>
      <c r="P50" s="3"/>
      <c r="Q50" s="27" t="s">
        <v>318</v>
      </c>
      <c r="R50" s="384" t="s">
        <v>306</v>
      </c>
      <c r="S50" s="388" t="s">
        <v>338</v>
      </c>
      <c r="T50" s="50"/>
      <c r="U50" s="50"/>
      <c r="V50" s="3" t="s">
        <v>329</v>
      </c>
      <c r="W50" s="3"/>
      <c r="X50" s="3"/>
      <c r="Y50" s="51"/>
      <c r="Z50" s="132"/>
      <c r="AA50" s="132"/>
      <c r="AB50" s="132"/>
      <c r="AC50" s="132"/>
      <c r="AD50" s="132"/>
      <c r="AE50" s="132"/>
      <c r="AF50" s="132"/>
      <c r="AG50" s="132"/>
      <c r="AH50" s="132"/>
      <c r="AI50" s="143">
        <f t="shared" si="7"/>
        <v>0</v>
      </c>
      <c r="AJ50" s="14"/>
      <c r="AK50" s="14"/>
      <c r="AL50" s="14"/>
      <c r="AM50" s="14"/>
      <c r="AN50" s="14"/>
      <c r="AO50" s="14"/>
      <c r="AP50" s="16">
        <f t="shared" si="4"/>
        <v>0</v>
      </c>
      <c r="AQ50" s="19"/>
      <c r="AR50" s="19"/>
      <c r="AS50" s="19"/>
      <c r="AT50" s="19"/>
      <c r="AU50" s="19"/>
      <c r="AV50" s="19"/>
      <c r="AW50" s="19"/>
      <c r="AX50" s="19"/>
      <c r="AY50" s="19"/>
      <c r="AZ50" s="19"/>
      <c r="BA50" s="19">
        <v>1</v>
      </c>
      <c r="BB50" s="19"/>
      <c r="BC50" s="19"/>
      <c r="BD50" s="19"/>
      <c r="BE50" s="18">
        <f t="shared" si="1"/>
        <v>1</v>
      </c>
      <c r="BF50" s="20">
        <f t="shared" si="2"/>
        <v>1</v>
      </c>
      <c r="BG50" s="26">
        <v>1</v>
      </c>
      <c r="BH50" s="26"/>
      <c r="BI50" s="26"/>
      <c r="BJ50" s="26"/>
      <c r="BK50" s="26"/>
      <c r="BL50" s="26"/>
      <c r="BM50" s="25">
        <f t="shared" si="5"/>
        <v>1</v>
      </c>
      <c r="BN50" s="17"/>
      <c r="BO50" s="17"/>
      <c r="BP50" s="17"/>
      <c r="BQ50" s="17"/>
      <c r="BR50" s="17"/>
      <c r="BS50" s="17"/>
      <c r="BT50" s="17"/>
      <c r="BU50" s="17">
        <v>1</v>
      </c>
      <c r="BV50" s="17"/>
      <c r="BW50" s="23">
        <f t="shared" si="6"/>
        <v>1</v>
      </c>
    </row>
    <row r="51" spans="1:75" ht="153" x14ac:dyDescent="0.25">
      <c r="A51" s="370" t="s">
        <v>308</v>
      </c>
      <c r="B51" s="64"/>
      <c r="C51" s="65"/>
      <c r="D51" s="65"/>
      <c r="E51" s="65"/>
      <c r="F51" s="65"/>
      <c r="G51" s="65"/>
      <c r="H51" s="65"/>
      <c r="I51" s="75"/>
      <c r="J51" s="54"/>
      <c r="K51" s="53" t="s">
        <v>44</v>
      </c>
      <c r="L51" s="54"/>
      <c r="M51" s="104"/>
      <c r="N51" s="111">
        <f t="shared" si="3"/>
        <v>1</v>
      </c>
      <c r="O51" s="74" t="s">
        <v>317</v>
      </c>
      <c r="P51" s="3"/>
      <c r="Q51" s="27" t="s">
        <v>318</v>
      </c>
      <c r="R51" s="384" t="s">
        <v>319</v>
      </c>
      <c r="S51" s="385" t="s">
        <v>338</v>
      </c>
      <c r="T51" s="50"/>
      <c r="U51" s="50"/>
      <c r="V51" s="3" t="s">
        <v>329</v>
      </c>
      <c r="W51" s="3"/>
      <c r="X51" s="3"/>
      <c r="Y51" s="51"/>
      <c r="Z51" s="132"/>
      <c r="AA51" s="132"/>
      <c r="AB51" s="132"/>
      <c r="AC51" s="132"/>
      <c r="AD51" s="132"/>
      <c r="AE51" s="132"/>
      <c r="AF51" s="132"/>
      <c r="AG51" s="132"/>
      <c r="AH51" s="132"/>
      <c r="AI51" s="143">
        <f t="shared" si="7"/>
        <v>0</v>
      </c>
      <c r="AJ51" s="14"/>
      <c r="AK51" s="14"/>
      <c r="AL51" s="14"/>
      <c r="AM51" s="14"/>
      <c r="AN51" s="14"/>
      <c r="AO51" s="14"/>
      <c r="AP51" s="16">
        <f t="shared" si="4"/>
        <v>0</v>
      </c>
      <c r="AQ51" s="19"/>
      <c r="AR51" s="19"/>
      <c r="AS51" s="19"/>
      <c r="AT51" s="19"/>
      <c r="AU51" s="19"/>
      <c r="AV51" s="19"/>
      <c r="AW51" s="19"/>
      <c r="AX51" s="19"/>
      <c r="AY51" s="19"/>
      <c r="AZ51" s="19"/>
      <c r="BA51" s="19">
        <v>1</v>
      </c>
      <c r="BB51" s="19"/>
      <c r="BC51" s="19"/>
      <c r="BD51" s="19"/>
      <c r="BE51" s="18">
        <f t="shared" si="1"/>
        <v>1</v>
      </c>
      <c r="BF51" s="20">
        <f t="shared" si="2"/>
        <v>1</v>
      </c>
      <c r="BG51" s="26"/>
      <c r="BH51" s="26"/>
      <c r="BI51" s="26">
        <v>1</v>
      </c>
      <c r="BJ51" s="26">
        <v>1</v>
      </c>
      <c r="BK51" s="26">
        <v>1</v>
      </c>
      <c r="BL51" s="26"/>
      <c r="BM51" s="25">
        <f t="shared" si="5"/>
        <v>3</v>
      </c>
      <c r="BN51" s="17"/>
      <c r="BO51" s="17"/>
      <c r="BP51" s="17"/>
      <c r="BQ51" s="17"/>
      <c r="BR51" s="17"/>
      <c r="BS51" s="17"/>
      <c r="BT51" s="17"/>
      <c r="BU51" s="17">
        <v>1</v>
      </c>
      <c r="BV51" s="17"/>
      <c r="BW51" s="23">
        <f t="shared" si="6"/>
        <v>1</v>
      </c>
    </row>
    <row r="52" spans="1:75" ht="76.5" x14ac:dyDescent="0.25">
      <c r="A52" s="370" t="s">
        <v>309</v>
      </c>
      <c r="B52" s="64"/>
      <c r="C52" s="65"/>
      <c r="D52" s="65"/>
      <c r="E52" s="65"/>
      <c r="F52" s="65"/>
      <c r="G52" s="65"/>
      <c r="H52" s="65"/>
      <c r="I52" s="75"/>
      <c r="J52" s="54"/>
      <c r="K52" s="53" t="s">
        <v>45</v>
      </c>
      <c r="L52" s="54"/>
      <c r="M52" s="104"/>
      <c r="N52" s="111">
        <f t="shared" si="3"/>
        <v>1</v>
      </c>
      <c r="O52" s="74" t="s">
        <v>331</v>
      </c>
      <c r="P52" s="3"/>
      <c r="Q52" s="27" t="s">
        <v>318</v>
      </c>
      <c r="R52" s="384" t="s">
        <v>332</v>
      </c>
      <c r="S52" s="385" t="s">
        <v>338</v>
      </c>
      <c r="T52" s="50"/>
      <c r="U52" s="50"/>
      <c r="V52" s="3" t="s">
        <v>329</v>
      </c>
      <c r="W52" s="3"/>
      <c r="X52" s="3"/>
      <c r="Y52" s="51"/>
      <c r="Z52" s="132">
        <v>1</v>
      </c>
      <c r="AA52" s="132"/>
      <c r="AB52" s="132"/>
      <c r="AC52" s="132"/>
      <c r="AD52" s="132"/>
      <c r="AE52" s="132"/>
      <c r="AF52" s="132"/>
      <c r="AG52" s="132"/>
      <c r="AH52" s="132"/>
      <c r="AI52" s="143">
        <f t="shared" si="7"/>
        <v>1</v>
      </c>
      <c r="AJ52" s="14"/>
      <c r="AK52" s="14"/>
      <c r="AL52" s="14"/>
      <c r="AM52" s="14"/>
      <c r="AN52" s="14"/>
      <c r="AO52" s="14"/>
      <c r="AP52" s="16">
        <f t="shared" si="4"/>
        <v>0</v>
      </c>
      <c r="AQ52" s="19"/>
      <c r="AR52" s="19"/>
      <c r="AS52" s="19"/>
      <c r="AT52" s="19"/>
      <c r="AU52" s="19"/>
      <c r="AV52" s="19"/>
      <c r="AW52" s="19"/>
      <c r="AX52" s="19"/>
      <c r="AY52" s="19"/>
      <c r="AZ52" s="19"/>
      <c r="BA52" s="19">
        <v>1</v>
      </c>
      <c r="BB52" s="19"/>
      <c r="BC52" s="19"/>
      <c r="BD52" s="19"/>
      <c r="BE52" s="18">
        <f t="shared" si="1"/>
        <v>1</v>
      </c>
      <c r="BF52" s="20">
        <f t="shared" si="2"/>
        <v>2</v>
      </c>
      <c r="BG52" s="26"/>
      <c r="BH52" s="26"/>
      <c r="BI52" s="26"/>
      <c r="BJ52" s="26">
        <v>1</v>
      </c>
      <c r="BK52" s="26">
        <v>1</v>
      </c>
      <c r="BL52" s="26"/>
      <c r="BM52" s="25">
        <f t="shared" si="5"/>
        <v>2</v>
      </c>
      <c r="BN52" s="17"/>
      <c r="BO52" s="17"/>
      <c r="BP52" s="17"/>
      <c r="BQ52" s="17"/>
      <c r="BR52" s="17"/>
      <c r="BS52" s="17"/>
      <c r="BT52" s="17"/>
      <c r="BU52" s="17">
        <v>1</v>
      </c>
      <c r="BV52" s="17"/>
      <c r="BW52" s="23">
        <f t="shared" si="6"/>
        <v>1</v>
      </c>
    </row>
    <row r="53" spans="1:75" ht="153" x14ac:dyDescent="0.25">
      <c r="A53" s="370" t="s">
        <v>310</v>
      </c>
      <c r="B53" s="64"/>
      <c r="C53" s="65"/>
      <c r="D53" s="65"/>
      <c r="E53" s="65"/>
      <c r="F53" s="65"/>
      <c r="G53" s="65"/>
      <c r="H53" s="65"/>
      <c r="I53" s="75"/>
      <c r="J53" s="54"/>
      <c r="K53" s="53" t="s">
        <v>44</v>
      </c>
      <c r="L53" s="54"/>
      <c r="M53" s="104"/>
      <c r="N53" s="111">
        <f t="shared" si="3"/>
        <v>1</v>
      </c>
      <c r="O53" s="74" t="s">
        <v>334</v>
      </c>
      <c r="P53" s="3"/>
      <c r="Q53" s="27" t="s">
        <v>318</v>
      </c>
      <c r="R53" s="384" t="s">
        <v>333</v>
      </c>
      <c r="S53" s="385" t="s">
        <v>338</v>
      </c>
      <c r="T53" s="50"/>
      <c r="U53" s="50"/>
      <c r="V53" s="3" t="s">
        <v>329</v>
      </c>
      <c r="W53" s="3"/>
      <c r="X53" s="3"/>
      <c r="Y53" s="51"/>
      <c r="Z53" s="132"/>
      <c r="AA53" s="132"/>
      <c r="AB53" s="132"/>
      <c r="AC53" s="132"/>
      <c r="AD53" s="132"/>
      <c r="AE53" s="132"/>
      <c r="AF53" s="132"/>
      <c r="AG53" s="132"/>
      <c r="AH53" s="132"/>
      <c r="AI53" s="143">
        <f t="shared" si="7"/>
        <v>0</v>
      </c>
      <c r="AJ53" s="14"/>
      <c r="AK53" s="14"/>
      <c r="AL53" s="14"/>
      <c r="AM53" s="14"/>
      <c r="AN53" s="14"/>
      <c r="AO53" s="14"/>
      <c r="AP53" s="16">
        <f t="shared" si="4"/>
        <v>0</v>
      </c>
      <c r="AQ53" s="19"/>
      <c r="AR53" s="19"/>
      <c r="AS53" s="19"/>
      <c r="AT53" s="19"/>
      <c r="AU53" s="19"/>
      <c r="AV53" s="19"/>
      <c r="AW53" s="19"/>
      <c r="AX53" s="19"/>
      <c r="AY53" s="19"/>
      <c r="AZ53" s="19"/>
      <c r="BA53" s="19">
        <v>1</v>
      </c>
      <c r="BB53" s="19"/>
      <c r="BC53" s="19"/>
      <c r="BD53" s="19"/>
      <c r="BE53" s="18">
        <f t="shared" si="1"/>
        <v>1</v>
      </c>
      <c r="BF53" s="20">
        <f t="shared" si="2"/>
        <v>1</v>
      </c>
      <c r="BG53" s="26"/>
      <c r="BH53" s="26"/>
      <c r="BI53" s="26"/>
      <c r="BJ53" s="26">
        <v>1</v>
      </c>
      <c r="BK53" s="26">
        <v>1</v>
      </c>
      <c r="BL53" s="26"/>
      <c r="BM53" s="25">
        <f t="shared" si="5"/>
        <v>2</v>
      </c>
      <c r="BN53" s="17"/>
      <c r="BO53" s="17"/>
      <c r="BP53" s="17"/>
      <c r="BQ53" s="17"/>
      <c r="BR53" s="17"/>
      <c r="BS53" s="17"/>
      <c r="BT53" s="17"/>
      <c r="BU53" s="17">
        <v>1</v>
      </c>
      <c r="BV53" s="17"/>
      <c r="BW53" s="23">
        <f t="shared" si="6"/>
        <v>1</v>
      </c>
    </row>
    <row r="54" spans="1:75" ht="127.5" x14ac:dyDescent="0.25">
      <c r="A54" s="370" t="s">
        <v>311</v>
      </c>
      <c r="B54" s="64"/>
      <c r="C54" s="65"/>
      <c r="D54" s="65"/>
      <c r="E54" s="65"/>
      <c r="F54" s="65"/>
      <c r="G54" s="65"/>
      <c r="H54" s="65"/>
      <c r="I54" s="75"/>
      <c r="J54" s="54"/>
      <c r="K54" s="53" t="s">
        <v>45</v>
      </c>
      <c r="L54" s="54"/>
      <c r="M54" s="104"/>
      <c r="N54" s="111">
        <f t="shared" si="3"/>
        <v>1</v>
      </c>
      <c r="O54" s="74" t="s">
        <v>336</v>
      </c>
      <c r="P54" s="3"/>
      <c r="Q54" s="27" t="s">
        <v>318</v>
      </c>
      <c r="R54" s="384" t="s">
        <v>337</v>
      </c>
      <c r="S54" s="385" t="s">
        <v>338</v>
      </c>
      <c r="T54" s="50"/>
      <c r="U54" s="50"/>
      <c r="V54" s="3" t="s">
        <v>329</v>
      </c>
      <c r="W54" s="3"/>
      <c r="X54" s="3"/>
      <c r="Y54" s="51"/>
      <c r="Z54" s="132"/>
      <c r="AA54" s="132"/>
      <c r="AB54" s="132"/>
      <c r="AC54" s="132"/>
      <c r="AD54" s="132"/>
      <c r="AE54" s="132"/>
      <c r="AF54" s="132"/>
      <c r="AG54" s="132"/>
      <c r="AH54" s="132"/>
      <c r="AI54" s="143">
        <f t="shared" si="7"/>
        <v>0</v>
      </c>
      <c r="AJ54" s="14"/>
      <c r="AK54" s="14"/>
      <c r="AL54" s="14"/>
      <c r="AM54" s="14"/>
      <c r="AN54" s="14"/>
      <c r="AO54" s="14"/>
      <c r="AP54" s="16">
        <f t="shared" si="4"/>
        <v>0</v>
      </c>
      <c r="AQ54" s="19"/>
      <c r="AR54" s="19"/>
      <c r="AS54" s="19"/>
      <c r="AT54" s="19"/>
      <c r="AU54" s="19"/>
      <c r="AV54" s="19"/>
      <c r="AW54" s="19"/>
      <c r="AX54" s="19"/>
      <c r="AY54" s="19"/>
      <c r="AZ54" s="19"/>
      <c r="BA54" s="19">
        <v>1</v>
      </c>
      <c r="BB54" s="19"/>
      <c r="BC54" s="19"/>
      <c r="BD54" s="19"/>
      <c r="BE54" s="18">
        <f t="shared" si="1"/>
        <v>1</v>
      </c>
      <c r="BF54" s="20">
        <f t="shared" si="2"/>
        <v>1</v>
      </c>
      <c r="BG54" s="26">
        <v>1</v>
      </c>
      <c r="BH54" s="26">
        <v>1</v>
      </c>
      <c r="BI54" s="26">
        <v>1</v>
      </c>
      <c r="BJ54" s="26">
        <v>1</v>
      </c>
      <c r="BK54" s="26">
        <v>1</v>
      </c>
      <c r="BL54" s="26"/>
      <c r="BM54" s="25">
        <f t="shared" si="5"/>
        <v>5</v>
      </c>
      <c r="BN54" s="17">
        <v>1</v>
      </c>
      <c r="BO54" s="17"/>
      <c r="BP54" s="17"/>
      <c r="BQ54" s="17"/>
      <c r="BR54" s="17"/>
      <c r="BS54" s="17"/>
      <c r="BT54" s="17">
        <v>1</v>
      </c>
      <c r="BU54" s="17"/>
      <c r="BV54" s="17"/>
      <c r="BW54" s="23">
        <f t="shared" si="6"/>
        <v>2</v>
      </c>
    </row>
    <row r="55" spans="1:75" ht="191.25" x14ac:dyDescent="0.25">
      <c r="A55" s="370" t="s">
        <v>312</v>
      </c>
      <c r="B55" s="64"/>
      <c r="C55" s="65"/>
      <c r="D55" s="65"/>
      <c r="E55" s="65"/>
      <c r="F55" s="65"/>
      <c r="G55" s="65"/>
      <c r="H55" s="65"/>
      <c r="I55" s="75"/>
      <c r="J55" s="54"/>
      <c r="K55" s="53" t="s">
        <v>44</v>
      </c>
      <c r="L55" s="54"/>
      <c r="M55" s="104"/>
      <c r="N55" s="111">
        <f t="shared" si="3"/>
        <v>1</v>
      </c>
      <c r="O55" s="74" t="s">
        <v>339</v>
      </c>
      <c r="P55" s="3"/>
      <c r="Q55" s="27" t="s">
        <v>318</v>
      </c>
      <c r="R55" s="384" t="s">
        <v>340</v>
      </c>
      <c r="S55" s="385" t="s">
        <v>341</v>
      </c>
      <c r="T55" s="50"/>
      <c r="U55" s="50"/>
      <c r="V55" s="3" t="s">
        <v>329</v>
      </c>
      <c r="W55" s="3"/>
      <c r="X55" s="3"/>
      <c r="Y55" s="51"/>
      <c r="Z55" s="132"/>
      <c r="AA55" s="132"/>
      <c r="AB55" s="132"/>
      <c r="AC55" s="132"/>
      <c r="AD55" s="132"/>
      <c r="AE55" s="132"/>
      <c r="AF55" s="132"/>
      <c r="AG55" s="132"/>
      <c r="AH55" s="132"/>
      <c r="AI55" s="143">
        <f t="shared" si="7"/>
        <v>0</v>
      </c>
      <c r="AJ55" s="14"/>
      <c r="AK55" s="14"/>
      <c r="AL55" s="14"/>
      <c r="AM55" s="14"/>
      <c r="AN55" s="14"/>
      <c r="AO55" s="14"/>
      <c r="AP55" s="16">
        <f t="shared" si="4"/>
        <v>0</v>
      </c>
      <c r="AQ55" s="19"/>
      <c r="AR55" s="19"/>
      <c r="AS55" s="19"/>
      <c r="AT55" s="19"/>
      <c r="AU55" s="19"/>
      <c r="AV55" s="19"/>
      <c r="AW55" s="19"/>
      <c r="AX55" s="19"/>
      <c r="AY55" s="19"/>
      <c r="AZ55" s="19"/>
      <c r="BA55" s="19">
        <v>1</v>
      </c>
      <c r="BB55" s="19"/>
      <c r="BC55" s="19"/>
      <c r="BD55" s="19"/>
      <c r="BE55" s="18">
        <f t="shared" si="1"/>
        <v>1</v>
      </c>
      <c r="BF55" s="20">
        <f t="shared" si="2"/>
        <v>1</v>
      </c>
      <c r="BG55" s="26"/>
      <c r="BH55" s="26"/>
      <c r="BI55" s="26"/>
      <c r="BJ55" s="26"/>
      <c r="BK55" s="26"/>
      <c r="BL55" s="26">
        <v>1</v>
      </c>
      <c r="BM55" s="25">
        <f t="shared" si="5"/>
        <v>1</v>
      </c>
      <c r="BN55" s="17"/>
      <c r="BO55" s="17"/>
      <c r="BP55" s="17"/>
      <c r="BQ55" s="17"/>
      <c r="BR55" s="17"/>
      <c r="BS55" s="17"/>
      <c r="BT55" s="17"/>
      <c r="BU55" s="17">
        <v>1</v>
      </c>
      <c r="BV55" s="17"/>
      <c r="BW55" s="23">
        <f t="shared" si="6"/>
        <v>1</v>
      </c>
    </row>
    <row r="56" spans="1:75" ht="191.25" x14ac:dyDescent="0.25">
      <c r="A56" s="370" t="s">
        <v>313</v>
      </c>
      <c r="B56" s="64"/>
      <c r="C56" s="65"/>
      <c r="D56" s="65"/>
      <c r="E56" s="65"/>
      <c r="F56" s="65"/>
      <c r="G56" s="65"/>
      <c r="H56" s="65"/>
      <c r="I56" s="75"/>
      <c r="J56" s="54"/>
      <c r="K56" s="53" t="s">
        <v>45</v>
      </c>
      <c r="L56" s="54"/>
      <c r="M56" s="104"/>
      <c r="N56" s="111">
        <f t="shared" si="3"/>
        <v>1</v>
      </c>
      <c r="O56" s="74" t="s">
        <v>342</v>
      </c>
      <c r="P56" s="3"/>
      <c r="Q56" s="27" t="s">
        <v>318</v>
      </c>
      <c r="R56" s="384" t="s">
        <v>343</v>
      </c>
      <c r="S56" s="385" t="s">
        <v>344</v>
      </c>
      <c r="T56" s="50"/>
      <c r="U56" s="50"/>
      <c r="V56" s="3" t="s">
        <v>329</v>
      </c>
      <c r="W56" s="3"/>
      <c r="X56" s="3"/>
      <c r="Y56" s="51"/>
      <c r="Z56" s="132"/>
      <c r="AA56" s="132"/>
      <c r="AB56" s="132"/>
      <c r="AC56" s="132"/>
      <c r="AD56" s="132"/>
      <c r="AE56" s="132"/>
      <c r="AF56" s="132"/>
      <c r="AG56" s="132"/>
      <c r="AH56" s="132"/>
      <c r="AI56" s="143">
        <f t="shared" si="7"/>
        <v>0</v>
      </c>
      <c r="AJ56" s="14"/>
      <c r="AK56" s="14"/>
      <c r="AL56" s="14"/>
      <c r="AM56" s="14"/>
      <c r="AN56" s="14"/>
      <c r="AO56" s="14"/>
      <c r="AP56" s="16">
        <f t="shared" si="4"/>
        <v>0</v>
      </c>
      <c r="AQ56" s="19"/>
      <c r="AR56" s="19"/>
      <c r="AS56" s="19"/>
      <c r="AT56" s="19"/>
      <c r="AU56" s="19"/>
      <c r="AV56" s="19"/>
      <c r="AW56" s="19"/>
      <c r="AX56" s="19"/>
      <c r="AY56" s="19"/>
      <c r="AZ56" s="19"/>
      <c r="BA56" s="19">
        <v>1</v>
      </c>
      <c r="BB56" s="19"/>
      <c r="BC56" s="19"/>
      <c r="BD56" s="19"/>
      <c r="BE56" s="18">
        <f t="shared" si="1"/>
        <v>1</v>
      </c>
      <c r="BF56" s="20">
        <f t="shared" si="2"/>
        <v>1</v>
      </c>
      <c r="BG56" s="26"/>
      <c r="BH56" s="26"/>
      <c r="BI56" s="26"/>
      <c r="BJ56" s="26"/>
      <c r="BK56" s="26"/>
      <c r="BL56" s="26">
        <v>1</v>
      </c>
      <c r="BM56" s="25">
        <f t="shared" si="5"/>
        <v>1</v>
      </c>
      <c r="BN56" s="17"/>
      <c r="BO56" s="17"/>
      <c r="BP56" s="17"/>
      <c r="BQ56" s="17"/>
      <c r="BR56" s="17"/>
      <c r="BS56" s="17"/>
      <c r="BT56" s="17"/>
      <c r="BU56" s="17">
        <v>1</v>
      </c>
      <c r="BV56" s="17"/>
      <c r="BW56" s="23">
        <f t="shared" si="6"/>
        <v>1</v>
      </c>
    </row>
    <row r="57" spans="1:75" ht="165.75" x14ac:dyDescent="0.25">
      <c r="A57" s="370" t="s">
        <v>314</v>
      </c>
      <c r="B57" s="64"/>
      <c r="C57" s="65"/>
      <c r="D57" s="65"/>
      <c r="E57" s="65"/>
      <c r="F57" s="65"/>
      <c r="G57" s="65"/>
      <c r="H57" s="65"/>
      <c r="I57" s="75"/>
      <c r="J57" s="54"/>
      <c r="K57" s="53" t="s">
        <v>45</v>
      </c>
      <c r="L57" s="54"/>
      <c r="M57" s="104"/>
      <c r="N57" s="111">
        <f t="shared" si="3"/>
        <v>1</v>
      </c>
      <c r="O57" s="74" t="s">
        <v>345</v>
      </c>
      <c r="P57" s="3"/>
      <c r="Q57" s="27" t="s">
        <v>318</v>
      </c>
      <c r="R57" s="384" t="s">
        <v>346</v>
      </c>
      <c r="S57" s="385" t="s">
        <v>338</v>
      </c>
      <c r="T57" s="50"/>
      <c r="U57" s="50"/>
      <c r="V57" s="3" t="s">
        <v>329</v>
      </c>
      <c r="W57" s="3"/>
      <c r="X57" s="3"/>
      <c r="Y57" s="51"/>
      <c r="Z57" s="132"/>
      <c r="AA57" s="132"/>
      <c r="AB57" s="132"/>
      <c r="AC57" s="132"/>
      <c r="AD57" s="132"/>
      <c r="AE57" s="132"/>
      <c r="AF57" s="132"/>
      <c r="AG57" s="132"/>
      <c r="AH57" s="132"/>
      <c r="AI57" s="143">
        <f t="shared" si="7"/>
        <v>0</v>
      </c>
      <c r="AJ57" s="14"/>
      <c r="AK57" s="14"/>
      <c r="AL57" s="14"/>
      <c r="AM57" s="14"/>
      <c r="AN57" s="14"/>
      <c r="AO57" s="14"/>
      <c r="AP57" s="16">
        <f t="shared" si="4"/>
        <v>0</v>
      </c>
      <c r="AQ57" s="19"/>
      <c r="AR57" s="19"/>
      <c r="AS57" s="19"/>
      <c r="AT57" s="19"/>
      <c r="AU57" s="19"/>
      <c r="AV57" s="19"/>
      <c r="AW57" s="19"/>
      <c r="AX57" s="19"/>
      <c r="AY57" s="19"/>
      <c r="AZ57" s="19"/>
      <c r="BA57" s="19">
        <v>1</v>
      </c>
      <c r="BB57" s="19"/>
      <c r="BC57" s="19"/>
      <c r="BD57" s="19"/>
      <c r="BE57" s="18">
        <f t="shared" si="1"/>
        <v>1</v>
      </c>
      <c r="BF57" s="20">
        <f t="shared" si="2"/>
        <v>1</v>
      </c>
      <c r="BG57" s="26"/>
      <c r="BH57" s="26"/>
      <c r="BI57" s="26"/>
      <c r="BJ57" s="26"/>
      <c r="BK57" s="26"/>
      <c r="BL57" s="26">
        <v>1</v>
      </c>
      <c r="BM57" s="25">
        <f t="shared" si="5"/>
        <v>1</v>
      </c>
      <c r="BN57" s="17"/>
      <c r="BO57" s="17"/>
      <c r="BP57" s="17"/>
      <c r="BQ57" s="17"/>
      <c r="BR57" s="17"/>
      <c r="BS57" s="17"/>
      <c r="BT57" s="17"/>
      <c r="BU57" s="17">
        <v>1</v>
      </c>
      <c r="BV57" s="17"/>
      <c r="BW57" s="23">
        <f t="shared" si="6"/>
        <v>1</v>
      </c>
    </row>
    <row r="58" spans="1:75" ht="191.25" x14ac:dyDescent="0.25">
      <c r="A58" s="370" t="s">
        <v>315</v>
      </c>
      <c r="B58" s="64"/>
      <c r="C58" s="65"/>
      <c r="D58" s="65"/>
      <c r="E58" s="65"/>
      <c r="F58" s="65"/>
      <c r="G58" s="65"/>
      <c r="H58" s="65"/>
      <c r="I58" s="75"/>
      <c r="J58" s="54"/>
      <c r="K58" s="53" t="s">
        <v>44</v>
      </c>
      <c r="L58" s="54"/>
      <c r="M58" s="104"/>
      <c r="N58" s="111">
        <f t="shared" si="3"/>
        <v>1</v>
      </c>
      <c r="O58" s="74" t="s">
        <v>347</v>
      </c>
      <c r="P58" s="3"/>
      <c r="Q58" s="27" t="s">
        <v>318</v>
      </c>
      <c r="R58" s="384" t="s">
        <v>348</v>
      </c>
      <c r="S58" s="385" t="s">
        <v>338</v>
      </c>
      <c r="T58" s="50"/>
      <c r="U58" s="50"/>
      <c r="V58" s="3" t="s">
        <v>329</v>
      </c>
      <c r="W58" s="3"/>
      <c r="X58" s="3"/>
      <c r="Y58" s="51"/>
      <c r="Z58" s="132"/>
      <c r="AA58" s="132"/>
      <c r="AB58" s="132"/>
      <c r="AC58" s="132"/>
      <c r="AD58" s="132"/>
      <c r="AE58" s="132"/>
      <c r="AF58" s="132"/>
      <c r="AG58" s="132"/>
      <c r="AH58" s="132"/>
      <c r="AI58" s="143">
        <f t="shared" si="7"/>
        <v>0</v>
      </c>
      <c r="AJ58" s="14"/>
      <c r="AK58" s="14"/>
      <c r="AL58" s="14"/>
      <c r="AM58" s="14"/>
      <c r="AN58" s="14"/>
      <c r="AO58" s="14"/>
      <c r="AP58" s="16">
        <f t="shared" si="4"/>
        <v>0</v>
      </c>
      <c r="AQ58" s="19"/>
      <c r="AR58" s="19"/>
      <c r="AS58" s="19"/>
      <c r="AT58" s="19"/>
      <c r="AU58" s="19"/>
      <c r="AV58" s="19"/>
      <c r="AW58" s="19"/>
      <c r="AX58" s="19"/>
      <c r="AY58" s="19"/>
      <c r="AZ58" s="19"/>
      <c r="BA58" s="19">
        <v>1</v>
      </c>
      <c r="BB58" s="19"/>
      <c r="BC58" s="19"/>
      <c r="BD58" s="19"/>
      <c r="BE58" s="18">
        <f t="shared" si="1"/>
        <v>1</v>
      </c>
      <c r="BF58" s="20">
        <f t="shared" si="2"/>
        <v>1</v>
      </c>
      <c r="BG58" s="26"/>
      <c r="BH58" s="26"/>
      <c r="BI58" s="26"/>
      <c r="BJ58" s="26">
        <v>1</v>
      </c>
      <c r="BK58" s="26">
        <v>1</v>
      </c>
      <c r="BL58" s="26"/>
      <c r="BM58" s="25">
        <f t="shared" si="5"/>
        <v>2</v>
      </c>
      <c r="BN58" s="17"/>
      <c r="BO58" s="17">
        <v>1</v>
      </c>
      <c r="BP58" s="17"/>
      <c r="BQ58" s="17"/>
      <c r="BR58" s="17"/>
      <c r="BS58" s="17"/>
      <c r="BT58" s="17"/>
      <c r="BU58" s="17">
        <v>1</v>
      </c>
      <c r="BV58" s="17"/>
      <c r="BW58" s="23">
        <f t="shared" si="6"/>
        <v>2</v>
      </c>
    </row>
    <row r="59" spans="1:75" ht="178.5" x14ac:dyDescent="0.25">
      <c r="A59" s="370" t="s">
        <v>316</v>
      </c>
      <c r="B59" s="64"/>
      <c r="C59" s="65"/>
      <c r="D59" s="65"/>
      <c r="E59" s="65"/>
      <c r="F59" s="65"/>
      <c r="G59" s="65"/>
      <c r="H59" s="65"/>
      <c r="I59" s="75"/>
      <c r="J59" s="54"/>
      <c r="K59" s="53" t="s">
        <v>45</v>
      </c>
      <c r="L59" s="54"/>
      <c r="M59" s="104"/>
      <c r="N59" s="111">
        <f t="shared" si="3"/>
        <v>1</v>
      </c>
      <c r="O59" s="74" t="s">
        <v>349</v>
      </c>
      <c r="P59" s="3"/>
      <c r="Q59" s="27" t="s">
        <v>318</v>
      </c>
      <c r="R59" s="384" t="s">
        <v>350</v>
      </c>
      <c r="S59" s="385" t="s">
        <v>338</v>
      </c>
      <c r="T59" s="50"/>
      <c r="U59" s="50"/>
      <c r="V59" s="3" t="s">
        <v>329</v>
      </c>
      <c r="W59" s="3"/>
      <c r="X59" s="3"/>
      <c r="Y59" s="51"/>
      <c r="Z59" s="132"/>
      <c r="AA59" s="132"/>
      <c r="AB59" s="132"/>
      <c r="AC59" s="132"/>
      <c r="AD59" s="132"/>
      <c r="AE59" s="132"/>
      <c r="AF59" s="132"/>
      <c r="AG59" s="132"/>
      <c r="AH59" s="132"/>
      <c r="AI59" s="143">
        <f t="shared" si="7"/>
        <v>0</v>
      </c>
      <c r="AJ59" s="14"/>
      <c r="AK59" s="14"/>
      <c r="AL59" s="14"/>
      <c r="AM59" s="14"/>
      <c r="AN59" s="14"/>
      <c r="AO59" s="14"/>
      <c r="AP59" s="16">
        <f t="shared" si="4"/>
        <v>0</v>
      </c>
      <c r="AQ59" s="19"/>
      <c r="AR59" s="19"/>
      <c r="AS59" s="19"/>
      <c r="AT59" s="19"/>
      <c r="AU59" s="19"/>
      <c r="AV59" s="19"/>
      <c r="AW59" s="19"/>
      <c r="AX59" s="19"/>
      <c r="AY59" s="19"/>
      <c r="AZ59" s="19"/>
      <c r="BA59" s="19">
        <v>1</v>
      </c>
      <c r="BB59" s="19"/>
      <c r="BC59" s="19"/>
      <c r="BD59" s="19"/>
      <c r="BE59" s="18">
        <f t="shared" si="1"/>
        <v>1</v>
      </c>
      <c r="BF59" s="20">
        <f t="shared" si="2"/>
        <v>1</v>
      </c>
      <c r="BG59" s="26"/>
      <c r="BH59" s="26"/>
      <c r="BI59" s="26"/>
      <c r="BJ59" s="26">
        <v>1</v>
      </c>
      <c r="BK59" s="26">
        <v>1</v>
      </c>
      <c r="BL59" s="26"/>
      <c r="BM59" s="25">
        <f t="shared" si="5"/>
        <v>2</v>
      </c>
      <c r="BN59" s="17"/>
      <c r="BO59" s="17">
        <v>1</v>
      </c>
      <c r="BP59" s="17"/>
      <c r="BQ59" s="17"/>
      <c r="BR59" s="17"/>
      <c r="BS59" s="17"/>
      <c r="BT59" s="17"/>
      <c r="BU59" s="17">
        <v>1</v>
      </c>
      <c r="BV59" s="17"/>
      <c r="BW59" s="23">
        <f t="shared" si="6"/>
        <v>2</v>
      </c>
    </row>
    <row r="60" spans="1:75" ht="114.75" x14ac:dyDescent="0.25">
      <c r="A60" s="370" t="s">
        <v>352</v>
      </c>
      <c r="B60" s="64"/>
      <c r="C60" s="65"/>
      <c r="D60" s="65"/>
      <c r="E60" s="65"/>
      <c r="F60" s="65"/>
      <c r="G60" s="65"/>
      <c r="H60" s="65"/>
      <c r="I60" s="75"/>
      <c r="J60" s="54"/>
      <c r="K60" s="53" t="s">
        <v>45</v>
      </c>
      <c r="L60" s="54"/>
      <c r="M60" s="104"/>
      <c r="N60" s="111">
        <f t="shared" si="3"/>
        <v>1</v>
      </c>
      <c r="O60" s="74" t="s">
        <v>353</v>
      </c>
      <c r="P60" s="3"/>
      <c r="Q60" s="27" t="s">
        <v>318</v>
      </c>
      <c r="R60" s="384" t="s">
        <v>354</v>
      </c>
      <c r="S60" s="385" t="s">
        <v>338</v>
      </c>
      <c r="T60" s="50"/>
      <c r="U60" s="50"/>
      <c r="V60" s="3" t="s">
        <v>329</v>
      </c>
      <c r="W60" s="3"/>
      <c r="X60" s="3"/>
      <c r="Y60" s="51"/>
      <c r="Z60" s="132"/>
      <c r="AA60" s="132"/>
      <c r="AB60" s="132"/>
      <c r="AC60" s="132"/>
      <c r="AD60" s="132"/>
      <c r="AE60" s="132"/>
      <c r="AF60" s="132"/>
      <c r="AG60" s="132"/>
      <c r="AH60" s="132"/>
      <c r="AI60" s="143">
        <f t="shared" si="7"/>
        <v>0</v>
      </c>
      <c r="AJ60" s="14"/>
      <c r="AK60" s="14"/>
      <c r="AL60" s="14"/>
      <c r="AM60" s="14"/>
      <c r="AN60" s="14"/>
      <c r="AO60" s="14"/>
      <c r="AP60" s="16">
        <f t="shared" si="4"/>
        <v>0</v>
      </c>
      <c r="AQ60" s="19"/>
      <c r="AR60" s="19"/>
      <c r="AS60" s="19"/>
      <c r="AT60" s="19"/>
      <c r="AU60" s="19"/>
      <c r="AV60" s="19"/>
      <c r="AW60" s="19"/>
      <c r="AX60" s="19"/>
      <c r="AY60" s="19"/>
      <c r="AZ60" s="19"/>
      <c r="BA60" s="19">
        <v>1</v>
      </c>
      <c r="BB60" s="19"/>
      <c r="BC60" s="19"/>
      <c r="BD60" s="19"/>
      <c r="BE60" s="18">
        <f t="shared" si="1"/>
        <v>1</v>
      </c>
      <c r="BF60" s="20">
        <f t="shared" si="2"/>
        <v>1</v>
      </c>
      <c r="BG60" s="26"/>
      <c r="BH60" s="26"/>
      <c r="BI60" s="26"/>
      <c r="BJ60" s="26">
        <v>1</v>
      </c>
      <c r="BK60" s="26">
        <v>1</v>
      </c>
      <c r="BL60" s="26"/>
      <c r="BM60" s="25">
        <f t="shared" si="5"/>
        <v>2</v>
      </c>
      <c r="BN60" s="17"/>
      <c r="BO60" s="17"/>
      <c r="BP60" s="17"/>
      <c r="BQ60" s="17"/>
      <c r="BR60" s="17"/>
      <c r="BS60" s="17"/>
      <c r="BT60" s="17"/>
      <c r="BU60" s="17">
        <v>1</v>
      </c>
      <c r="BV60" s="17"/>
      <c r="BW60" s="23">
        <f t="shared" si="6"/>
        <v>1</v>
      </c>
    </row>
    <row r="61" spans="1:75" ht="102" x14ac:dyDescent="0.25">
      <c r="A61" s="370" t="s">
        <v>355</v>
      </c>
      <c r="B61" s="64"/>
      <c r="C61" s="65"/>
      <c r="D61" s="65"/>
      <c r="E61" s="65"/>
      <c r="F61" s="65"/>
      <c r="G61" s="65"/>
      <c r="H61" s="65"/>
      <c r="I61" s="75"/>
      <c r="J61" s="54"/>
      <c r="K61" s="53" t="s">
        <v>45</v>
      </c>
      <c r="L61" s="54"/>
      <c r="M61" s="104"/>
      <c r="N61" s="111">
        <f t="shared" si="3"/>
        <v>1</v>
      </c>
      <c r="O61" s="74" t="s">
        <v>359</v>
      </c>
      <c r="P61" s="3"/>
      <c r="Q61" s="27" t="s">
        <v>318</v>
      </c>
      <c r="R61" s="384" t="s">
        <v>360</v>
      </c>
      <c r="S61" s="385" t="s">
        <v>338</v>
      </c>
      <c r="T61" s="50"/>
      <c r="U61" s="50"/>
      <c r="V61" s="3" t="s">
        <v>329</v>
      </c>
      <c r="W61" s="3"/>
      <c r="X61" s="3"/>
      <c r="Y61" s="51"/>
      <c r="Z61" s="132"/>
      <c r="AA61" s="132"/>
      <c r="AB61" s="132"/>
      <c r="AC61" s="132"/>
      <c r="AD61" s="132"/>
      <c r="AE61" s="132"/>
      <c r="AF61" s="132"/>
      <c r="AG61" s="132"/>
      <c r="AH61" s="132"/>
      <c r="AI61" s="143">
        <f t="shared" si="7"/>
        <v>0</v>
      </c>
      <c r="AJ61" s="14"/>
      <c r="AK61" s="14"/>
      <c r="AL61" s="14"/>
      <c r="AM61" s="14"/>
      <c r="AN61" s="14"/>
      <c r="AO61" s="14"/>
      <c r="AP61" s="16">
        <f t="shared" si="4"/>
        <v>0</v>
      </c>
      <c r="AQ61" s="19"/>
      <c r="AR61" s="19"/>
      <c r="AS61" s="19"/>
      <c r="AT61" s="19"/>
      <c r="AU61" s="19"/>
      <c r="AV61" s="19"/>
      <c r="AW61" s="19"/>
      <c r="AX61" s="19"/>
      <c r="AY61" s="19"/>
      <c r="AZ61" s="19"/>
      <c r="BA61" s="19">
        <v>1</v>
      </c>
      <c r="BB61" s="19"/>
      <c r="BC61" s="19"/>
      <c r="BD61" s="19"/>
      <c r="BE61" s="18">
        <f t="shared" si="1"/>
        <v>1</v>
      </c>
      <c r="BF61" s="20">
        <f t="shared" si="2"/>
        <v>1</v>
      </c>
      <c r="BG61" s="26"/>
      <c r="BH61" s="26"/>
      <c r="BI61" s="26"/>
      <c r="BJ61" s="26"/>
      <c r="BK61" s="26"/>
      <c r="BL61" s="26">
        <v>1</v>
      </c>
      <c r="BM61" s="25">
        <f t="shared" si="5"/>
        <v>1</v>
      </c>
      <c r="BN61" s="17"/>
      <c r="BO61" s="17"/>
      <c r="BP61" s="17"/>
      <c r="BQ61" s="17"/>
      <c r="BR61" s="17"/>
      <c r="BS61" s="17"/>
      <c r="BT61" s="17"/>
      <c r="BU61" s="17">
        <v>1</v>
      </c>
      <c r="BV61" s="17"/>
      <c r="BW61" s="23">
        <f t="shared" si="6"/>
        <v>1</v>
      </c>
    </row>
    <row r="62" spans="1:75" ht="114.75" x14ac:dyDescent="0.25">
      <c r="A62" s="370" t="s">
        <v>356</v>
      </c>
      <c r="B62" s="64"/>
      <c r="C62" s="65"/>
      <c r="D62" s="65"/>
      <c r="E62" s="65"/>
      <c r="F62" s="65"/>
      <c r="G62" s="65"/>
      <c r="H62" s="65"/>
      <c r="I62" s="75"/>
      <c r="J62" s="54"/>
      <c r="K62" s="53" t="s">
        <v>45</v>
      </c>
      <c r="L62" s="54"/>
      <c r="M62" s="104"/>
      <c r="N62" s="111">
        <f t="shared" si="3"/>
        <v>1</v>
      </c>
      <c r="O62" s="74" t="s">
        <v>361</v>
      </c>
      <c r="P62" s="3"/>
      <c r="Q62" s="27" t="s">
        <v>318</v>
      </c>
      <c r="R62" s="384" t="s">
        <v>362</v>
      </c>
      <c r="S62" s="385" t="s">
        <v>338</v>
      </c>
      <c r="T62" s="50"/>
      <c r="U62" s="50"/>
      <c r="V62" s="3" t="s">
        <v>329</v>
      </c>
      <c r="W62" s="3"/>
      <c r="X62" s="3"/>
      <c r="Y62" s="51"/>
      <c r="Z62" s="132"/>
      <c r="AA62" s="132"/>
      <c r="AB62" s="132"/>
      <c r="AC62" s="132"/>
      <c r="AD62" s="132"/>
      <c r="AE62" s="132"/>
      <c r="AF62" s="132"/>
      <c r="AG62" s="132"/>
      <c r="AH62" s="132"/>
      <c r="AI62" s="143">
        <f t="shared" si="7"/>
        <v>0</v>
      </c>
      <c r="AJ62" s="14"/>
      <c r="AK62" s="14"/>
      <c r="AL62" s="14"/>
      <c r="AM62" s="14"/>
      <c r="AN62" s="14"/>
      <c r="AO62" s="14"/>
      <c r="AP62" s="16">
        <f t="shared" si="4"/>
        <v>0</v>
      </c>
      <c r="AQ62" s="19"/>
      <c r="AR62" s="19"/>
      <c r="AS62" s="19"/>
      <c r="AT62" s="19"/>
      <c r="AU62" s="19"/>
      <c r="AV62" s="19"/>
      <c r="AW62" s="19"/>
      <c r="AX62" s="19"/>
      <c r="AY62" s="19"/>
      <c r="AZ62" s="19"/>
      <c r="BA62" s="19">
        <v>1</v>
      </c>
      <c r="BB62" s="19"/>
      <c r="BC62" s="19"/>
      <c r="BD62" s="19"/>
      <c r="BE62" s="18">
        <f t="shared" si="1"/>
        <v>1</v>
      </c>
      <c r="BF62" s="20">
        <f t="shared" si="2"/>
        <v>1</v>
      </c>
      <c r="BG62" s="26"/>
      <c r="BH62" s="26"/>
      <c r="BI62" s="26"/>
      <c r="BJ62" s="26"/>
      <c r="BK62" s="26"/>
      <c r="BL62" s="26">
        <v>1</v>
      </c>
      <c r="BM62" s="25">
        <f t="shared" si="5"/>
        <v>1</v>
      </c>
      <c r="BN62" s="17"/>
      <c r="BO62" s="17"/>
      <c r="BP62" s="17"/>
      <c r="BQ62" s="17"/>
      <c r="BR62" s="17"/>
      <c r="BS62" s="17"/>
      <c r="BT62" s="17"/>
      <c r="BU62" s="17">
        <v>1</v>
      </c>
      <c r="BV62" s="17"/>
      <c r="BW62" s="23">
        <f t="shared" si="6"/>
        <v>1</v>
      </c>
    </row>
    <row r="63" spans="1:75" ht="102" x14ac:dyDescent="0.25">
      <c r="A63" s="370" t="s">
        <v>357</v>
      </c>
      <c r="B63" s="64"/>
      <c r="C63" s="65"/>
      <c r="D63" s="65"/>
      <c r="E63" s="65"/>
      <c r="F63" s="65"/>
      <c r="G63" s="65"/>
      <c r="H63" s="65"/>
      <c r="I63" s="75"/>
      <c r="J63" s="54"/>
      <c r="K63" s="53" t="s">
        <v>45</v>
      </c>
      <c r="L63" s="54"/>
      <c r="M63" s="104"/>
      <c r="N63" s="111">
        <f t="shared" si="3"/>
        <v>1</v>
      </c>
      <c r="O63" s="74" t="s">
        <v>363</v>
      </c>
      <c r="P63" s="3"/>
      <c r="Q63" s="27" t="s">
        <v>318</v>
      </c>
      <c r="R63" s="384" t="s">
        <v>364</v>
      </c>
      <c r="S63" s="385" t="s">
        <v>338</v>
      </c>
      <c r="T63" s="50"/>
      <c r="U63" s="50"/>
      <c r="V63" s="3" t="s">
        <v>329</v>
      </c>
      <c r="W63" s="3"/>
      <c r="X63" s="3"/>
      <c r="Y63" s="51"/>
      <c r="Z63" s="132"/>
      <c r="AA63" s="132"/>
      <c r="AB63" s="132"/>
      <c r="AC63" s="132"/>
      <c r="AD63" s="132"/>
      <c r="AE63" s="132"/>
      <c r="AF63" s="132"/>
      <c r="AG63" s="132"/>
      <c r="AH63" s="132"/>
      <c r="AI63" s="143">
        <f t="shared" si="7"/>
        <v>0</v>
      </c>
      <c r="AJ63" s="14"/>
      <c r="AK63" s="14"/>
      <c r="AL63" s="14"/>
      <c r="AM63" s="14"/>
      <c r="AN63" s="14"/>
      <c r="AO63" s="14"/>
      <c r="AP63" s="16">
        <f t="shared" si="4"/>
        <v>0</v>
      </c>
      <c r="AQ63" s="19"/>
      <c r="AR63" s="19"/>
      <c r="AS63" s="19"/>
      <c r="AT63" s="19"/>
      <c r="AU63" s="19"/>
      <c r="AV63" s="19"/>
      <c r="AW63" s="19"/>
      <c r="AX63" s="19"/>
      <c r="AY63" s="19"/>
      <c r="AZ63" s="19"/>
      <c r="BA63" s="19">
        <v>1</v>
      </c>
      <c r="BB63" s="19"/>
      <c r="BC63" s="19"/>
      <c r="BD63" s="19"/>
      <c r="BE63" s="18">
        <f t="shared" si="1"/>
        <v>1</v>
      </c>
      <c r="BF63" s="20">
        <f t="shared" si="2"/>
        <v>1</v>
      </c>
      <c r="BG63" s="26"/>
      <c r="BH63" s="26"/>
      <c r="BI63" s="26"/>
      <c r="BJ63" s="26"/>
      <c r="BK63" s="26"/>
      <c r="BL63" s="26">
        <v>1</v>
      </c>
      <c r="BM63" s="25">
        <f t="shared" si="5"/>
        <v>1</v>
      </c>
      <c r="BN63" s="17"/>
      <c r="BO63" s="17"/>
      <c r="BP63" s="17"/>
      <c r="BQ63" s="17"/>
      <c r="BR63" s="17"/>
      <c r="BS63" s="17"/>
      <c r="BT63" s="17"/>
      <c r="BU63" s="17">
        <v>1</v>
      </c>
      <c r="BV63" s="17"/>
      <c r="BW63" s="23">
        <f t="shared" si="6"/>
        <v>1</v>
      </c>
    </row>
    <row r="64" spans="1:75" ht="382.5" x14ac:dyDescent="0.25">
      <c r="A64" s="370" t="s">
        <v>358</v>
      </c>
      <c r="B64" s="64"/>
      <c r="C64" s="65"/>
      <c r="D64" s="65"/>
      <c r="E64" s="65"/>
      <c r="F64" s="65"/>
      <c r="G64" s="65"/>
      <c r="H64" s="65"/>
      <c r="I64" s="75"/>
      <c r="J64" s="54"/>
      <c r="K64" s="53" t="s">
        <v>45</v>
      </c>
      <c r="L64" s="54"/>
      <c r="M64" s="104"/>
      <c r="N64" s="111">
        <f t="shared" si="3"/>
        <v>1</v>
      </c>
      <c r="O64" s="74" t="s">
        <v>365</v>
      </c>
      <c r="P64" s="3"/>
      <c r="Q64" s="27" t="s">
        <v>318</v>
      </c>
      <c r="R64" s="384" t="s">
        <v>366</v>
      </c>
      <c r="S64" s="385" t="s">
        <v>338</v>
      </c>
      <c r="T64" s="50"/>
      <c r="U64" s="50"/>
      <c r="V64" s="3" t="s">
        <v>329</v>
      </c>
      <c r="W64" s="3"/>
      <c r="X64" s="3"/>
      <c r="Y64" s="51"/>
      <c r="Z64" s="132"/>
      <c r="AA64" s="132"/>
      <c r="AB64" s="132"/>
      <c r="AC64" s="132"/>
      <c r="AD64" s="132"/>
      <c r="AE64" s="132"/>
      <c r="AF64" s="132"/>
      <c r="AG64" s="132"/>
      <c r="AH64" s="132"/>
      <c r="AI64" s="143">
        <f t="shared" si="7"/>
        <v>0</v>
      </c>
      <c r="AJ64" s="14"/>
      <c r="AK64" s="14"/>
      <c r="AL64" s="14"/>
      <c r="AM64" s="14"/>
      <c r="AN64" s="14"/>
      <c r="AO64" s="14"/>
      <c r="AP64" s="16">
        <f t="shared" si="4"/>
        <v>0</v>
      </c>
      <c r="AQ64" s="19"/>
      <c r="AR64" s="19"/>
      <c r="AS64" s="19"/>
      <c r="AT64" s="19"/>
      <c r="AU64" s="19"/>
      <c r="AV64" s="19"/>
      <c r="AW64" s="19"/>
      <c r="AX64" s="19"/>
      <c r="AY64" s="19"/>
      <c r="AZ64" s="19"/>
      <c r="BA64" s="19">
        <v>1</v>
      </c>
      <c r="BB64" s="19"/>
      <c r="BC64" s="19"/>
      <c r="BD64" s="19"/>
      <c r="BE64" s="18">
        <f t="shared" si="1"/>
        <v>1</v>
      </c>
      <c r="BF64" s="20">
        <f t="shared" si="2"/>
        <v>1</v>
      </c>
      <c r="BG64" s="26">
        <v>1</v>
      </c>
      <c r="BH64" s="26"/>
      <c r="BI64" s="26"/>
      <c r="BJ64" s="26"/>
      <c r="BK64" s="26"/>
      <c r="BL64" s="26"/>
      <c r="BM64" s="25">
        <f t="shared" si="5"/>
        <v>1</v>
      </c>
      <c r="BN64" s="17"/>
      <c r="BO64" s="17"/>
      <c r="BP64" s="17"/>
      <c r="BQ64" s="17"/>
      <c r="BR64" s="17"/>
      <c r="BS64" s="17"/>
      <c r="BT64" s="17"/>
      <c r="BU64" s="17">
        <v>1</v>
      </c>
      <c r="BV64" s="17"/>
      <c r="BW64" s="23">
        <f t="shared" si="6"/>
        <v>1</v>
      </c>
    </row>
    <row r="65" spans="1:75" ht="63.75" x14ac:dyDescent="0.25">
      <c r="A65" s="370" t="s">
        <v>320</v>
      </c>
      <c r="B65" s="64"/>
      <c r="C65" s="65"/>
      <c r="D65" s="65"/>
      <c r="E65" s="65"/>
      <c r="F65" s="65"/>
      <c r="G65" s="65"/>
      <c r="H65" s="65"/>
      <c r="I65" s="75"/>
      <c r="J65" s="54"/>
      <c r="K65" s="53" t="s">
        <v>44</v>
      </c>
      <c r="L65" s="54"/>
      <c r="M65" s="104"/>
      <c r="N65" s="111">
        <f t="shared" si="3"/>
        <v>1</v>
      </c>
      <c r="O65" s="74" t="s">
        <v>367</v>
      </c>
      <c r="P65" s="3"/>
      <c r="Q65" s="27" t="s">
        <v>318</v>
      </c>
      <c r="R65" s="384" t="s">
        <v>368</v>
      </c>
      <c r="S65" s="387"/>
      <c r="T65" s="50"/>
      <c r="U65" s="50"/>
      <c r="V65" s="3" t="s">
        <v>330</v>
      </c>
      <c r="W65" s="3"/>
      <c r="X65" s="3"/>
      <c r="Y65" s="51"/>
      <c r="Z65" s="132"/>
      <c r="AA65" s="132"/>
      <c r="AB65" s="132"/>
      <c r="AC65" s="132"/>
      <c r="AD65" s="132"/>
      <c r="AE65" s="132"/>
      <c r="AF65" s="132"/>
      <c r="AG65" s="132"/>
      <c r="AH65" s="132"/>
      <c r="AI65" s="143">
        <f t="shared" si="7"/>
        <v>0</v>
      </c>
      <c r="AJ65" s="14"/>
      <c r="AK65" s="14"/>
      <c r="AL65" s="14"/>
      <c r="AM65" s="14"/>
      <c r="AN65" s="14"/>
      <c r="AO65" s="14"/>
      <c r="AP65" s="16">
        <f t="shared" si="4"/>
        <v>0</v>
      </c>
      <c r="AQ65" s="19"/>
      <c r="AR65" s="19"/>
      <c r="AS65" s="19"/>
      <c r="AT65" s="19"/>
      <c r="AU65" s="19"/>
      <c r="AV65" s="19"/>
      <c r="AW65" s="19"/>
      <c r="AX65" s="19"/>
      <c r="AY65" s="19"/>
      <c r="AZ65" s="19"/>
      <c r="BA65" s="19"/>
      <c r="BB65" s="19">
        <v>1</v>
      </c>
      <c r="BC65" s="19"/>
      <c r="BD65" s="19"/>
      <c r="BE65" s="18">
        <f t="shared" si="1"/>
        <v>1</v>
      </c>
      <c r="BF65" s="20">
        <f t="shared" si="2"/>
        <v>1</v>
      </c>
      <c r="BG65" s="26"/>
      <c r="BH65" s="26"/>
      <c r="BI65" s="26"/>
      <c r="BJ65" s="26"/>
      <c r="BK65" s="26"/>
      <c r="BL65" s="26">
        <v>1</v>
      </c>
      <c r="BM65" s="25">
        <f t="shared" si="5"/>
        <v>1</v>
      </c>
      <c r="BN65" s="17"/>
      <c r="BO65" s="17"/>
      <c r="BP65" s="17"/>
      <c r="BQ65" s="17"/>
      <c r="BR65" s="17"/>
      <c r="BS65" s="17"/>
      <c r="BT65" s="17"/>
      <c r="BU65" s="17"/>
      <c r="BV65" s="17">
        <v>1</v>
      </c>
      <c r="BW65" s="23">
        <f t="shared" si="6"/>
        <v>1</v>
      </c>
    </row>
    <row r="66" spans="1:75" ht="140.25" x14ac:dyDescent="0.25">
      <c r="A66" s="370" t="s">
        <v>321</v>
      </c>
      <c r="B66" s="64"/>
      <c r="C66" s="65"/>
      <c r="D66" s="65"/>
      <c r="E66" s="65"/>
      <c r="F66" s="65"/>
      <c r="G66" s="65"/>
      <c r="H66" s="65"/>
      <c r="I66" s="75"/>
      <c r="J66" s="54"/>
      <c r="K66" s="53" t="s">
        <v>44</v>
      </c>
      <c r="L66" s="54"/>
      <c r="M66" s="104"/>
      <c r="N66" s="111">
        <f t="shared" si="3"/>
        <v>1</v>
      </c>
      <c r="O66" s="74" t="s">
        <v>369</v>
      </c>
      <c r="P66" s="3"/>
      <c r="Q66" s="27" t="s">
        <v>318</v>
      </c>
      <c r="R66" s="384" t="s">
        <v>370</v>
      </c>
      <c r="S66" s="387"/>
      <c r="T66" s="50"/>
      <c r="U66" s="50"/>
      <c r="V66" s="3" t="s">
        <v>330</v>
      </c>
      <c r="W66" s="3"/>
      <c r="X66" s="3"/>
      <c r="Y66" s="51"/>
      <c r="Z66" s="132"/>
      <c r="AA66" s="132"/>
      <c r="AB66" s="132"/>
      <c r="AC66" s="132"/>
      <c r="AD66" s="132"/>
      <c r="AE66" s="132"/>
      <c r="AF66" s="132"/>
      <c r="AG66" s="132"/>
      <c r="AH66" s="132"/>
      <c r="AI66" s="143">
        <f t="shared" si="7"/>
        <v>0</v>
      </c>
      <c r="AJ66" s="14"/>
      <c r="AK66" s="14"/>
      <c r="AL66" s="14"/>
      <c r="AM66" s="14"/>
      <c r="AN66" s="14"/>
      <c r="AO66" s="14"/>
      <c r="AP66" s="16">
        <f t="shared" si="4"/>
        <v>0</v>
      </c>
      <c r="AQ66" s="19"/>
      <c r="AR66" s="19"/>
      <c r="AS66" s="19"/>
      <c r="AT66" s="19"/>
      <c r="AU66" s="19"/>
      <c r="AV66" s="19"/>
      <c r="AW66" s="19"/>
      <c r="AX66" s="19"/>
      <c r="AY66" s="19"/>
      <c r="AZ66" s="19"/>
      <c r="BA66" s="19"/>
      <c r="BB66" s="19">
        <v>1</v>
      </c>
      <c r="BC66" s="19"/>
      <c r="BD66" s="19"/>
      <c r="BE66" s="18">
        <f t="shared" si="1"/>
        <v>1</v>
      </c>
      <c r="BF66" s="20">
        <f t="shared" si="2"/>
        <v>1</v>
      </c>
      <c r="BG66" s="26">
        <v>1</v>
      </c>
      <c r="BH66" s="26">
        <v>1</v>
      </c>
      <c r="BI66" s="26">
        <v>1</v>
      </c>
      <c r="BJ66" s="26">
        <v>1</v>
      </c>
      <c r="BK66" s="26">
        <v>1</v>
      </c>
      <c r="BL66" s="26"/>
      <c r="BM66" s="25">
        <f t="shared" si="5"/>
        <v>5</v>
      </c>
      <c r="BN66" s="17"/>
      <c r="BO66" s="17"/>
      <c r="BP66" s="17"/>
      <c r="BQ66" s="17"/>
      <c r="BR66" s="17"/>
      <c r="BS66" s="17"/>
      <c r="BT66" s="17"/>
      <c r="BU66" s="17"/>
      <c r="BV66" s="17">
        <v>1</v>
      </c>
      <c r="BW66" s="23">
        <f t="shared" si="6"/>
        <v>1</v>
      </c>
    </row>
    <row r="67" spans="1:75" ht="140.25" x14ac:dyDescent="0.25">
      <c r="A67" s="370" t="s">
        <v>322</v>
      </c>
      <c r="B67" s="64"/>
      <c r="C67" s="65"/>
      <c r="D67" s="65"/>
      <c r="E67" s="65"/>
      <c r="F67" s="65"/>
      <c r="G67" s="65"/>
      <c r="H67" s="65"/>
      <c r="I67" s="75"/>
      <c r="J67" s="54"/>
      <c r="K67" s="53" t="s">
        <v>44</v>
      </c>
      <c r="L67" s="54"/>
      <c r="M67" s="104"/>
      <c r="N67" s="111">
        <f t="shared" si="3"/>
        <v>1</v>
      </c>
      <c r="O67" s="74" t="s">
        <v>372</v>
      </c>
      <c r="P67" s="3"/>
      <c r="Q67" s="27" t="s">
        <v>318</v>
      </c>
      <c r="R67" s="384" t="s">
        <v>371</v>
      </c>
      <c r="S67" s="387"/>
      <c r="T67" s="50"/>
      <c r="U67" s="50"/>
      <c r="V67" s="3" t="s">
        <v>330</v>
      </c>
      <c r="W67" s="3"/>
      <c r="X67" s="3"/>
      <c r="Y67" s="51"/>
      <c r="Z67" s="132"/>
      <c r="AA67" s="132"/>
      <c r="AB67" s="132"/>
      <c r="AC67" s="132"/>
      <c r="AD67" s="132"/>
      <c r="AE67" s="132"/>
      <c r="AF67" s="132"/>
      <c r="AG67" s="132"/>
      <c r="AH67" s="132"/>
      <c r="AI67" s="143">
        <f t="shared" ref="AI67:AI98" si="8">SUM(Z67:AH67)</f>
        <v>0</v>
      </c>
      <c r="AJ67" s="14"/>
      <c r="AK67" s="14"/>
      <c r="AL67" s="14"/>
      <c r="AM67" s="14"/>
      <c r="AN67" s="14"/>
      <c r="AO67" s="14"/>
      <c r="AP67" s="16">
        <f t="shared" ref="AP67:AP130" si="9">SUM(AJ67:AO67)</f>
        <v>0</v>
      </c>
      <c r="AQ67" s="19"/>
      <c r="AR67" s="19"/>
      <c r="AS67" s="19"/>
      <c r="AT67" s="19"/>
      <c r="AU67" s="19"/>
      <c r="AV67" s="19"/>
      <c r="AW67" s="19"/>
      <c r="AX67" s="19"/>
      <c r="AY67" s="19"/>
      <c r="AZ67" s="19"/>
      <c r="BA67" s="19"/>
      <c r="BB67" s="19">
        <v>1</v>
      </c>
      <c r="BC67" s="19"/>
      <c r="BD67" s="19"/>
      <c r="BE67" s="18">
        <f t="shared" ref="BE67:BE130" si="10">SUM(AQ67,AV67:BD67)</f>
        <v>1</v>
      </c>
      <c r="BF67" s="20">
        <f t="shared" ref="BF67:BF130" si="11">AI67+AP67+BE67</f>
        <v>1</v>
      </c>
      <c r="BG67" s="26"/>
      <c r="BH67" s="26"/>
      <c r="BI67" s="26"/>
      <c r="BJ67" s="26">
        <v>1</v>
      </c>
      <c r="BK67" s="26">
        <v>1</v>
      </c>
      <c r="BL67" s="26"/>
      <c r="BM67" s="25">
        <f t="shared" si="5"/>
        <v>2</v>
      </c>
      <c r="BN67" s="17"/>
      <c r="BO67" s="17"/>
      <c r="BP67" s="17"/>
      <c r="BQ67" s="17"/>
      <c r="BR67" s="17"/>
      <c r="BS67" s="17"/>
      <c r="BT67" s="17">
        <v>1</v>
      </c>
      <c r="BU67" s="17"/>
      <c r="BV67" s="17"/>
      <c r="BW67" s="23">
        <f t="shared" si="6"/>
        <v>1</v>
      </c>
    </row>
    <row r="68" spans="1:75" ht="63.75" x14ac:dyDescent="0.25">
      <c r="A68" s="370" t="s">
        <v>323</v>
      </c>
      <c r="B68" s="65"/>
      <c r="C68" s="65"/>
      <c r="D68" s="65"/>
      <c r="E68" s="65"/>
      <c r="F68" s="65"/>
      <c r="G68" s="65"/>
      <c r="H68" s="65"/>
      <c r="I68" s="75"/>
      <c r="J68" s="54"/>
      <c r="K68" s="53" t="s">
        <v>45</v>
      </c>
      <c r="L68" s="54"/>
      <c r="M68" s="104"/>
      <c r="N68" s="111">
        <f t="shared" ref="N68:N131" si="12">COUNTA(B68:M68)</f>
        <v>1</v>
      </c>
      <c r="O68" s="74" t="s">
        <v>373</v>
      </c>
      <c r="P68" s="3"/>
      <c r="Q68" s="27" t="s">
        <v>318</v>
      </c>
      <c r="R68" s="384" t="s">
        <v>374</v>
      </c>
      <c r="S68" s="387"/>
      <c r="T68" s="50"/>
      <c r="U68" s="50"/>
      <c r="V68" s="3" t="s">
        <v>330</v>
      </c>
      <c r="W68" s="3"/>
      <c r="X68" s="3"/>
      <c r="Y68" s="51"/>
      <c r="Z68" s="132"/>
      <c r="AA68" s="132"/>
      <c r="AB68" s="132"/>
      <c r="AC68" s="132"/>
      <c r="AD68" s="132"/>
      <c r="AE68" s="132"/>
      <c r="AF68" s="132"/>
      <c r="AG68" s="132"/>
      <c r="AH68" s="132"/>
      <c r="AI68" s="143">
        <f t="shared" si="8"/>
        <v>0</v>
      </c>
      <c r="AJ68" s="14"/>
      <c r="AK68" s="14"/>
      <c r="AL68" s="14"/>
      <c r="AM68" s="14"/>
      <c r="AN68" s="14"/>
      <c r="AO68" s="14"/>
      <c r="AP68" s="16">
        <f t="shared" si="9"/>
        <v>0</v>
      </c>
      <c r="AQ68" s="19"/>
      <c r="AR68" s="19"/>
      <c r="AS68" s="19"/>
      <c r="AT68" s="19"/>
      <c r="AU68" s="19"/>
      <c r="AV68" s="19"/>
      <c r="AW68" s="19"/>
      <c r="AX68" s="19"/>
      <c r="AY68" s="19"/>
      <c r="AZ68" s="19"/>
      <c r="BA68" s="19"/>
      <c r="BB68" s="19">
        <v>1</v>
      </c>
      <c r="BC68" s="19"/>
      <c r="BD68" s="19"/>
      <c r="BE68" s="18">
        <f t="shared" si="10"/>
        <v>1</v>
      </c>
      <c r="BF68" s="20">
        <f t="shared" si="11"/>
        <v>1</v>
      </c>
      <c r="BG68" s="26"/>
      <c r="BH68" s="26"/>
      <c r="BI68" s="26"/>
      <c r="BJ68" s="26"/>
      <c r="BK68" s="26"/>
      <c r="BL68" s="26">
        <v>1</v>
      </c>
      <c r="BM68" s="25">
        <f t="shared" ref="BM68:BM131" si="13">SUM(BG68:BL68)</f>
        <v>1</v>
      </c>
      <c r="BN68" s="17"/>
      <c r="BO68" s="17"/>
      <c r="BP68" s="17"/>
      <c r="BQ68" s="17"/>
      <c r="BR68" s="17"/>
      <c r="BS68" s="17"/>
      <c r="BT68" s="17"/>
      <c r="BU68" s="17"/>
      <c r="BV68" s="17">
        <v>1</v>
      </c>
      <c r="BW68" s="23">
        <f t="shared" ref="BW68:BW131" si="14">SUM(BN68:BV68)</f>
        <v>1</v>
      </c>
    </row>
    <row r="69" spans="1:75" ht="63.75" x14ac:dyDescent="0.25">
      <c r="A69" s="370" t="s">
        <v>324</v>
      </c>
      <c r="B69" s="64"/>
      <c r="C69" s="65"/>
      <c r="D69" s="65"/>
      <c r="E69" s="65"/>
      <c r="F69" s="65"/>
      <c r="G69" s="65"/>
      <c r="H69" s="65"/>
      <c r="I69" s="75"/>
      <c r="J69" s="54"/>
      <c r="K69" s="53" t="s">
        <v>44</v>
      </c>
      <c r="L69" s="54"/>
      <c r="M69" s="104"/>
      <c r="N69" s="111">
        <f t="shared" si="12"/>
        <v>1</v>
      </c>
      <c r="O69" s="74" t="s">
        <v>375</v>
      </c>
      <c r="P69" s="3"/>
      <c r="Q69" s="27" t="s">
        <v>318</v>
      </c>
      <c r="R69" s="384" t="s">
        <v>376</v>
      </c>
      <c r="S69" s="387"/>
      <c r="T69" s="50"/>
      <c r="U69" s="50"/>
      <c r="V69" s="3" t="s">
        <v>330</v>
      </c>
      <c r="W69" s="3"/>
      <c r="X69" s="3"/>
      <c r="Y69" s="51"/>
      <c r="Z69" s="132"/>
      <c r="AA69" s="132"/>
      <c r="AB69" s="132"/>
      <c r="AC69" s="132"/>
      <c r="AD69" s="132"/>
      <c r="AE69" s="132"/>
      <c r="AF69" s="132"/>
      <c r="AG69" s="132"/>
      <c r="AH69" s="132"/>
      <c r="AI69" s="143">
        <f t="shared" si="8"/>
        <v>0</v>
      </c>
      <c r="AJ69" s="14"/>
      <c r="AK69" s="14"/>
      <c r="AL69" s="14"/>
      <c r="AM69" s="14"/>
      <c r="AN69" s="14"/>
      <c r="AO69" s="14"/>
      <c r="AP69" s="16">
        <f t="shared" si="9"/>
        <v>0</v>
      </c>
      <c r="AQ69" s="19"/>
      <c r="AR69" s="19"/>
      <c r="AS69" s="19"/>
      <c r="AT69" s="19"/>
      <c r="AU69" s="19"/>
      <c r="AV69" s="19"/>
      <c r="AW69" s="19"/>
      <c r="AX69" s="19"/>
      <c r="AY69" s="19"/>
      <c r="AZ69" s="19"/>
      <c r="BA69" s="19"/>
      <c r="BB69" s="19">
        <v>1</v>
      </c>
      <c r="BC69" s="19"/>
      <c r="BD69" s="19"/>
      <c r="BE69" s="18">
        <f t="shared" si="10"/>
        <v>1</v>
      </c>
      <c r="BF69" s="20">
        <f t="shared" si="11"/>
        <v>1</v>
      </c>
      <c r="BG69" s="26"/>
      <c r="BH69" s="26"/>
      <c r="BI69" s="26">
        <v>1</v>
      </c>
      <c r="BJ69" s="26">
        <v>1</v>
      </c>
      <c r="BK69" s="26">
        <v>1</v>
      </c>
      <c r="BL69" s="26"/>
      <c r="BM69" s="25">
        <f t="shared" si="13"/>
        <v>3</v>
      </c>
      <c r="BN69" s="17"/>
      <c r="BO69" s="17"/>
      <c r="BP69" s="17"/>
      <c r="BQ69" s="17"/>
      <c r="BR69" s="17"/>
      <c r="BS69" s="17"/>
      <c r="BT69" s="17"/>
      <c r="BU69" s="17">
        <v>1</v>
      </c>
      <c r="BV69" s="17"/>
      <c r="BW69" s="23">
        <f t="shared" si="14"/>
        <v>1</v>
      </c>
    </row>
    <row r="70" spans="1:75" ht="229.5" x14ac:dyDescent="0.25">
      <c r="A70" s="370" t="s">
        <v>325</v>
      </c>
      <c r="B70" s="65"/>
      <c r="C70" s="65"/>
      <c r="D70" s="65"/>
      <c r="E70" s="65"/>
      <c r="F70" s="65"/>
      <c r="G70" s="65"/>
      <c r="H70" s="65"/>
      <c r="I70" s="75"/>
      <c r="J70" s="54"/>
      <c r="K70" s="53" t="s">
        <v>44</v>
      </c>
      <c r="L70" s="54"/>
      <c r="M70" s="104"/>
      <c r="N70" s="111">
        <f t="shared" si="12"/>
        <v>1</v>
      </c>
      <c r="O70" s="74" t="s">
        <v>377</v>
      </c>
      <c r="P70" s="3"/>
      <c r="Q70" s="27" t="s">
        <v>318</v>
      </c>
      <c r="R70" s="384" t="s">
        <v>378</v>
      </c>
      <c r="S70" s="387"/>
      <c r="T70" s="50"/>
      <c r="U70" s="50"/>
      <c r="V70" s="3" t="s">
        <v>330</v>
      </c>
      <c r="W70" s="3"/>
      <c r="X70" s="3"/>
      <c r="Y70" s="51"/>
      <c r="Z70" s="132"/>
      <c r="AA70" s="132"/>
      <c r="AB70" s="132"/>
      <c r="AC70" s="132"/>
      <c r="AD70" s="132"/>
      <c r="AE70" s="132"/>
      <c r="AF70" s="132"/>
      <c r="AG70" s="132"/>
      <c r="AH70" s="132"/>
      <c r="AI70" s="143">
        <f t="shared" si="8"/>
        <v>0</v>
      </c>
      <c r="AJ70" s="14"/>
      <c r="AK70" s="14"/>
      <c r="AL70" s="14"/>
      <c r="AM70" s="14"/>
      <c r="AN70" s="14"/>
      <c r="AO70" s="14"/>
      <c r="AP70" s="16">
        <f t="shared" si="9"/>
        <v>0</v>
      </c>
      <c r="AQ70" s="19"/>
      <c r="AR70" s="19"/>
      <c r="AS70" s="19"/>
      <c r="AT70" s="19"/>
      <c r="AU70" s="19"/>
      <c r="AV70" s="19"/>
      <c r="AW70" s="19"/>
      <c r="AX70" s="19"/>
      <c r="AY70" s="19"/>
      <c r="AZ70" s="19"/>
      <c r="BA70" s="19"/>
      <c r="BB70" s="19">
        <v>1</v>
      </c>
      <c r="BC70" s="19"/>
      <c r="BD70" s="19"/>
      <c r="BE70" s="18">
        <f t="shared" si="10"/>
        <v>1</v>
      </c>
      <c r="BF70" s="20">
        <f t="shared" si="11"/>
        <v>1</v>
      </c>
      <c r="BG70" s="26"/>
      <c r="BH70" s="26"/>
      <c r="BI70" s="26"/>
      <c r="BJ70" s="26">
        <v>1</v>
      </c>
      <c r="BK70" s="26">
        <v>1</v>
      </c>
      <c r="BL70" s="26"/>
      <c r="BM70" s="25">
        <f t="shared" si="13"/>
        <v>2</v>
      </c>
      <c r="BN70" s="17"/>
      <c r="BO70" s="17"/>
      <c r="BP70" s="17"/>
      <c r="BQ70" s="17"/>
      <c r="BR70" s="17"/>
      <c r="BS70" s="17"/>
      <c r="BT70" s="17">
        <v>1</v>
      </c>
      <c r="BU70" s="17">
        <v>1</v>
      </c>
      <c r="BV70" s="17"/>
      <c r="BW70" s="23">
        <f t="shared" si="14"/>
        <v>2</v>
      </c>
    </row>
    <row r="71" spans="1:75" ht="191.25" x14ac:dyDescent="0.25">
      <c r="A71" s="370" t="s">
        <v>326</v>
      </c>
      <c r="B71" s="64"/>
      <c r="C71" s="65"/>
      <c r="D71" s="65"/>
      <c r="E71" s="65"/>
      <c r="F71" s="65"/>
      <c r="G71" s="65"/>
      <c r="H71" s="65"/>
      <c r="I71" s="75"/>
      <c r="J71" s="54"/>
      <c r="K71" s="53" t="s">
        <v>45</v>
      </c>
      <c r="L71" s="54"/>
      <c r="M71" s="104"/>
      <c r="N71" s="111">
        <f t="shared" si="12"/>
        <v>1</v>
      </c>
      <c r="O71" s="74" t="s">
        <v>444</v>
      </c>
      <c r="P71" s="3"/>
      <c r="Q71" s="27" t="s">
        <v>318</v>
      </c>
      <c r="R71" s="384" t="s">
        <v>443</v>
      </c>
      <c r="S71" s="387"/>
      <c r="T71" s="50"/>
      <c r="U71" s="50"/>
      <c r="V71" s="3" t="s">
        <v>330</v>
      </c>
      <c r="W71" s="3"/>
      <c r="X71" s="3"/>
      <c r="Y71" s="51"/>
      <c r="Z71" s="132"/>
      <c r="AA71" s="132"/>
      <c r="AB71" s="132"/>
      <c r="AC71" s="132"/>
      <c r="AD71" s="132"/>
      <c r="AE71" s="132"/>
      <c r="AF71" s="132"/>
      <c r="AG71" s="132"/>
      <c r="AH71" s="132"/>
      <c r="AI71" s="143">
        <f t="shared" si="8"/>
        <v>0</v>
      </c>
      <c r="AJ71" s="14"/>
      <c r="AK71" s="14"/>
      <c r="AL71" s="14"/>
      <c r="AM71" s="14"/>
      <c r="AN71" s="14"/>
      <c r="AO71" s="14"/>
      <c r="AP71" s="16">
        <f t="shared" si="9"/>
        <v>0</v>
      </c>
      <c r="AQ71" s="19"/>
      <c r="AR71" s="19"/>
      <c r="AS71" s="19"/>
      <c r="AT71" s="19"/>
      <c r="AU71" s="19"/>
      <c r="AV71" s="19"/>
      <c r="AW71" s="19"/>
      <c r="AX71" s="19"/>
      <c r="AY71" s="19"/>
      <c r="AZ71" s="19"/>
      <c r="BA71" s="19"/>
      <c r="BB71" s="19">
        <v>1</v>
      </c>
      <c r="BC71" s="19"/>
      <c r="BD71" s="19"/>
      <c r="BE71" s="18">
        <f t="shared" si="10"/>
        <v>1</v>
      </c>
      <c r="BF71" s="20">
        <f t="shared" si="11"/>
        <v>1</v>
      </c>
      <c r="BG71" s="26">
        <v>1</v>
      </c>
      <c r="BH71" s="26">
        <v>1</v>
      </c>
      <c r="BI71" s="26">
        <v>1</v>
      </c>
      <c r="BJ71" s="26">
        <v>1</v>
      </c>
      <c r="BK71" s="26">
        <v>1</v>
      </c>
      <c r="BL71" s="26"/>
      <c r="BM71" s="25">
        <f t="shared" si="13"/>
        <v>5</v>
      </c>
      <c r="BN71" s="17"/>
      <c r="BO71" s="17"/>
      <c r="BP71" s="17"/>
      <c r="BQ71" s="17"/>
      <c r="BR71" s="17"/>
      <c r="BS71" s="17"/>
      <c r="BT71" s="17"/>
      <c r="BU71" s="17"/>
      <c r="BV71" s="17">
        <v>1</v>
      </c>
      <c r="BW71" s="23">
        <f t="shared" si="14"/>
        <v>1</v>
      </c>
    </row>
    <row r="72" spans="1:75" ht="127.5" x14ac:dyDescent="0.25">
      <c r="A72" s="370" t="s">
        <v>327</v>
      </c>
      <c r="B72" s="64"/>
      <c r="C72" s="65"/>
      <c r="D72" s="65"/>
      <c r="E72" s="65"/>
      <c r="F72" s="65"/>
      <c r="G72" s="65"/>
      <c r="H72" s="65"/>
      <c r="I72" s="75"/>
      <c r="J72" s="54"/>
      <c r="K72" s="53" t="s">
        <v>44</v>
      </c>
      <c r="L72" s="54"/>
      <c r="M72" s="104"/>
      <c r="N72" s="111">
        <f t="shared" si="12"/>
        <v>1</v>
      </c>
      <c r="O72" s="74" t="s">
        <v>445</v>
      </c>
      <c r="P72" s="3"/>
      <c r="Q72" s="27" t="s">
        <v>318</v>
      </c>
      <c r="R72" s="384" t="s">
        <v>446</v>
      </c>
      <c r="S72" s="387"/>
      <c r="T72" s="50"/>
      <c r="U72" s="50"/>
      <c r="V72" s="3" t="s">
        <v>330</v>
      </c>
      <c r="W72" s="3"/>
      <c r="X72" s="3"/>
      <c r="Y72" s="51"/>
      <c r="Z72" s="132"/>
      <c r="AA72" s="132"/>
      <c r="AB72" s="132"/>
      <c r="AC72" s="132"/>
      <c r="AD72" s="132"/>
      <c r="AE72" s="132"/>
      <c r="AF72" s="132"/>
      <c r="AG72" s="132"/>
      <c r="AH72" s="132"/>
      <c r="AI72" s="143">
        <f t="shared" si="8"/>
        <v>0</v>
      </c>
      <c r="AJ72" s="14"/>
      <c r="AK72" s="14"/>
      <c r="AL72" s="14"/>
      <c r="AM72" s="14"/>
      <c r="AN72" s="14"/>
      <c r="AO72" s="14"/>
      <c r="AP72" s="16">
        <f t="shared" si="9"/>
        <v>0</v>
      </c>
      <c r="AQ72" s="19"/>
      <c r="AR72" s="19"/>
      <c r="AS72" s="19"/>
      <c r="AT72" s="19"/>
      <c r="AU72" s="19"/>
      <c r="AV72" s="19"/>
      <c r="AW72" s="19"/>
      <c r="AX72" s="19"/>
      <c r="AY72" s="19"/>
      <c r="AZ72" s="19"/>
      <c r="BA72" s="19"/>
      <c r="BB72" s="19">
        <v>1</v>
      </c>
      <c r="BC72" s="19"/>
      <c r="BD72" s="19"/>
      <c r="BE72" s="18">
        <f t="shared" si="10"/>
        <v>1</v>
      </c>
      <c r="BF72" s="20">
        <f t="shared" si="11"/>
        <v>1</v>
      </c>
      <c r="BG72" s="26">
        <v>1</v>
      </c>
      <c r="BH72" s="26">
        <v>1</v>
      </c>
      <c r="BI72" s="26"/>
      <c r="BJ72" s="26"/>
      <c r="BK72" s="26"/>
      <c r="BL72" s="26"/>
      <c r="BM72" s="25">
        <f t="shared" si="13"/>
        <v>2</v>
      </c>
      <c r="BN72" s="17">
        <v>1</v>
      </c>
      <c r="BO72" s="17"/>
      <c r="BP72" s="17"/>
      <c r="BQ72" s="17"/>
      <c r="BR72" s="17"/>
      <c r="BS72" s="17"/>
      <c r="BT72" s="17"/>
      <c r="BU72" s="17"/>
      <c r="BV72" s="17"/>
      <c r="BW72" s="23">
        <f t="shared" si="14"/>
        <v>1</v>
      </c>
    </row>
    <row r="73" spans="1:75" ht="178.5" x14ac:dyDescent="0.25">
      <c r="A73" s="370" t="s">
        <v>468</v>
      </c>
      <c r="B73" s="64"/>
      <c r="C73" s="65"/>
      <c r="D73" s="65"/>
      <c r="E73" s="80"/>
      <c r="F73" s="65"/>
      <c r="G73" s="65"/>
      <c r="H73" s="65"/>
      <c r="I73" s="75"/>
      <c r="J73" s="54"/>
      <c r="K73" s="53" t="s">
        <v>45</v>
      </c>
      <c r="L73" s="54"/>
      <c r="M73" s="104"/>
      <c r="N73" s="111">
        <f t="shared" si="12"/>
        <v>1</v>
      </c>
      <c r="O73" s="74" t="s">
        <v>487</v>
      </c>
      <c r="P73" s="3"/>
      <c r="Q73" s="27" t="s">
        <v>318</v>
      </c>
      <c r="R73" s="384" t="s">
        <v>486</v>
      </c>
      <c r="S73" s="387"/>
      <c r="T73" s="50"/>
      <c r="U73" s="50"/>
      <c r="V73" s="3" t="s">
        <v>330</v>
      </c>
      <c r="W73" s="3"/>
      <c r="X73" s="3"/>
      <c r="Y73" s="51"/>
      <c r="Z73" s="132"/>
      <c r="AA73" s="132"/>
      <c r="AB73" s="132"/>
      <c r="AC73" s="132"/>
      <c r="AD73" s="132"/>
      <c r="AE73" s="132"/>
      <c r="AF73" s="132"/>
      <c r="AG73" s="132"/>
      <c r="AH73" s="132"/>
      <c r="AI73" s="143">
        <f t="shared" si="8"/>
        <v>0</v>
      </c>
      <c r="AJ73" s="14"/>
      <c r="AK73" s="14"/>
      <c r="AL73" s="14"/>
      <c r="AM73" s="14"/>
      <c r="AN73" s="14"/>
      <c r="AO73" s="14"/>
      <c r="AP73" s="16">
        <f t="shared" si="9"/>
        <v>0</v>
      </c>
      <c r="AQ73" s="19"/>
      <c r="AR73" s="19"/>
      <c r="AS73" s="19"/>
      <c r="AT73" s="19"/>
      <c r="AU73" s="19"/>
      <c r="AV73" s="19"/>
      <c r="AW73" s="19"/>
      <c r="AX73" s="19"/>
      <c r="AY73" s="19"/>
      <c r="AZ73" s="19"/>
      <c r="BA73" s="19"/>
      <c r="BB73" s="19">
        <v>1</v>
      </c>
      <c r="BC73" s="19"/>
      <c r="BD73" s="19"/>
      <c r="BE73" s="18">
        <f t="shared" si="10"/>
        <v>1</v>
      </c>
      <c r="BF73" s="20">
        <f t="shared" si="11"/>
        <v>1</v>
      </c>
      <c r="BG73" s="26"/>
      <c r="BH73" s="26"/>
      <c r="BI73" s="26"/>
      <c r="BJ73" s="26"/>
      <c r="BK73" s="26"/>
      <c r="BL73" s="26">
        <v>1</v>
      </c>
      <c r="BM73" s="25">
        <f t="shared" si="13"/>
        <v>1</v>
      </c>
      <c r="BN73" s="17"/>
      <c r="BO73" s="17"/>
      <c r="BP73" s="17"/>
      <c r="BQ73" s="17"/>
      <c r="BR73" s="17"/>
      <c r="BS73" s="17"/>
      <c r="BT73" s="17"/>
      <c r="BU73" s="17"/>
      <c r="BV73" s="17">
        <v>1</v>
      </c>
      <c r="BW73" s="23">
        <f t="shared" si="14"/>
        <v>1</v>
      </c>
    </row>
    <row r="74" spans="1:75" ht="165.75" x14ac:dyDescent="0.25">
      <c r="A74" s="370" t="s">
        <v>328</v>
      </c>
      <c r="B74" s="50"/>
      <c r="C74" s="65"/>
      <c r="D74" s="65"/>
      <c r="E74" s="65"/>
      <c r="F74" s="65"/>
      <c r="G74" s="65"/>
      <c r="H74" s="65"/>
      <c r="I74" s="75"/>
      <c r="J74" s="54"/>
      <c r="K74" s="53" t="s">
        <v>1</v>
      </c>
      <c r="L74" s="54"/>
      <c r="M74" s="104"/>
      <c r="N74" s="111">
        <f t="shared" si="12"/>
        <v>1</v>
      </c>
      <c r="O74" s="74" t="s">
        <v>489</v>
      </c>
      <c r="P74" s="3"/>
      <c r="Q74" s="27" t="s">
        <v>318</v>
      </c>
      <c r="R74" s="384" t="s">
        <v>488</v>
      </c>
      <c r="S74" s="387"/>
      <c r="T74" s="50"/>
      <c r="U74" s="50"/>
      <c r="V74" s="3" t="s">
        <v>330</v>
      </c>
      <c r="W74" s="3"/>
      <c r="X74" s="3"/>
      <c r="Y74" s="51"/>
      <c r="Z74" s="132"/>
      <c r="AA74" s="132"/>
      <c r="AB74" s="132"/>
      <c r="AC74" s="132"/>
      <c r="AD74" s="132"/>
      <c r="AE74" s="132"/>
      <c r="AF74" s="132"/>
      <c r="AG74" s="132"/>
      <c r="AH74" s="132"/>
      <c r="AI74" s="143">
        <f t="shared" si="8"/>
        <v>0</v>
      </c>
      <c r="AJ74" s="14"/>
      <c r="AK74" s="14"/>
      <c r="AL74" s="14"/>
      <c r="AM74" s="14"/>
      <c r="AN74" s="14"/>
      <c r="AO74" s="14"/>
      <c r="AP74" s="16">
        <f t="shared" si="9"/>
        <v>0</v>
      </c>
      <c r="AQ74" s="19"/>
      <c r="AR74" s="19"/>
      <c r="AS74" s="19"/>
      <c r="AT74" s="19"/>
      <c r="AU74" s="19"/>
      <c r="AV74" s="19"/>
      <c r="AW74" s="19"/>
      <c r="AX74" s="19"/>
      <c r="AY74" s="19"/>
      <c r="AZ74" s="19"/>
      <c r="BA74" s="19"/>
      <c r="BB74" s="19">
        <v>1</v>
      </c>
      <c r="BC74" s="19"/>
      <c r="BD74" s="19"/>
      <c r="BE74" s="18">
        <f t="shared" si="10"/>
        <v>1</v>
      </c>
      <c r="BF74" s="20">
        <f t="shared" si="11"/>
        <v>1</v>
      </c>
      <c r="BG74" s="26"/>
      <c r="BH74" s="26"/>
      <c r="BI74" s="26"/>
      <c r="BJ74" s="26"/>
      <c r="BK74" s="26"/>
      <c r="BL74" s="26">
        <v>1</v>
      </c>
      <c r="BM74" s="25">
        <f t="shared" si="13"/>
        <v>1</v>
      </c>
      <c r="BN74" s="17"/>
      <c r="BO74" s="17"/>
      <c r="BP74" s="17"/>
      <c r="BQ74" s="17"/>
      <c r="BR74" s="17"/>
      <c r="BS74" s="17"/>
      <c r="BT74" s="17"/>
      <c r="BU74" s="17"/>
      <c r="BV74" s="17">
        <v>1</v>
      </c>
      <c r="BW74" s="23">
        <f t="shared" si="14"/>
        <v>1</v>
      </c>
    </row>
    <row r="75" spans="1:75" ht="114.75" x14ac:dyDescent="0.25">
      <c r="A75" s="372" t="s">
        <v>379</v>
      </c>
      <c r="B75" s="64"/>
      <c r="C75" s="65"/>
      <c r="D75" s="65"/>
      <c r="E75" s="65"/>
      <c r="F75" s="65"/>
      <c r="G75" s="65"/>
      <c r="H75" s="65"/>
      <c r="I75" s="75"/>
      <c r="J75" s="54"/>
      <c r="K75" s="53" t="s">
        <v>44</v>
      </c>
      <c r="L75" s="54"/>
      <c r="M75" s="104"/>
      <c r="N75" s="111">
        <f t="shared" si="12"/>
        <v>1</v>
      </c>
      <c r="O75" s="74" t="s">
        <v>460</v>
      </c>
      <c r="P75" s="3"/>
      <c r="Q75" s="27" t="s">
        <v>461</v>
      </c>
      <c r="R75" s="384" t="s">
        <v>462</v>
      </c>
      <c r="S75" s="388" t="s">
        <v>463</v>
      </c>
      <c r="T75" s="50"/>
      <c r="U75" s="50"/>
      <c r="V75" s="3" t="s">
        <v>390</v>
      </c>
      <c r="W75" s="3"/>
      <c r="X75" s="3"/>
      <c r="Y75" s="51"/>
      <c r="Z75" s="132"/>
      <c r="AA75" s="132"/>
      <c r="AB75" s="132"/>
      <c r="AC75" s="132"/>
      <c r="AD75" s="132"/>
      <c r="AE75" s="132"/>
      <c r="AF75" s="132"/>
      <c r="AG75" s="132"/>
      <c r="AH75" s="132"/>
      <c r="AI75" s="143">
        <f t="shared" si="8"/>
        <v>0</v>
      </c>
      <c r="AJ75" s="14"/>
      <c r="AK75" s="14"/>
      <c r="AL75" s="14"/>
      <c r="AM75" s="14"/>
      <c r="AN75" s="14"/>
      <c r="AO75" s="14"/>
      <c r="AP75" s="16">
        <f t="shared" si="9"/>
        <v>0</v>
      </c>
      <c r="AQ75" s="19"/>
      <c r="AR75" s="19"/>
      <c r="AS75" s="19"/>
      <c r="AT75" s="19"/>
      <c r="AU75" s="19"/>
      <c r="AV75" s="19"/>
      <c r="AW75" s="19"/>
      <c r="AX75" s="19"/>
      <c r="AY75" s="19"/>
      <c r="AZ75" s="19">
        <v>1</v>
      </c>
      <c r="BA75" s="19"/>
      <c r="BB75" s="19"/>
      <c r="BC75" s="19"/>
      <c r="BD75" s="19"/>
      <c r="BE75" s="18">
        <f t="shared" si="10"/>
        <v>1</v>
      </c>
      <c r="BF75" s="20">
        <f t="shared" si="11"/>
        <v>1</v>
      </c>
      <c r="BG75" s="26"/>
      <c r="BH75" s="26"/>
      <c r="BI75" s="26"/>
      <c r="BJ75" s="26">
        <v>1</v>
      </c>
      <c r="BK75" s="26">
        <v>1</v>
      </c>
      <c r="BL75" s="26"/>
      <c r="BM75" s="25">
        <f t="shared" si="13"/>
        <v>2</v>
      </c>
      <c r="BN75" s="17"/>
      <c r="BO75" s="17"/>
      <c r="BP75" s="17"/>
      <c r="BQ75" s="17"/>
      <c r="BR75" s="17"/>
      <c r="BS75" s="17"/>
      <c r="BT75" s="17"/>
      <c r="BU75" s="17"/>
      <c r="BV75" s="17">
        <v>1</v>
      </c>
      <c r="BW75" s="23">
        <f t="shared" si="14"/>
        <v>1</v>
      </c>
    </row>
    <row r="76" spans="1:75" ht="165.75" x14ac:dyDescent="0.25">
      <c r="A76" s="372" t="s">
        <v>380</v>
      </c>
      <c r="B76" s="64"/>
      <c r="C76" s="65"/>
      <c r="D76" s="65"/>
      <c r="E76" s="65"/>
      <c r="F76" s="65"/>
      <c r="G76" s="65"/>
      <c r="H76" s="65"/>
      <c r="I76" s="75"/>
      <c r="J76" s="54"/>
      <c r="K76" s="53" t="s">
        <v>45</v>
      </c>
      <c r="L76" s="54"/>
      <c r="M76" s="104"/>
      <c r="N76" s="111">
        <f t="shared" si="12"/>
        <v>1</v>
      </c>
      <c r="O76" s="74" t="s">
        <v>464</v>
      </c>
      <c r="P76" s="3"/>
      <c r="Q76" s="27" t="s">
        <v>461</v>
      </c>
      <c r="R76" s="384" t="s">
        <v>466</v>
      </c>
      <c r="S76" s="388" t="s">
        <v>465</v>
      </c>
      <c r="T76" s="50"/>
      <c r="U76" s="50"/>
      <c r="V76" s="3" t="s">
        <v>390</v>
      </c>
      <c r="W76" s="3"/>
      <c r="X76" s="3"/>
      <c r="Y76" s="51"/>
      <c r="Z76" s="132"/>
      <c r="AA76" s="132"/>
      <c r="AB76" s="132"/>
      <c r="AC76" s="132"/>
      <c r="AD76" s="132"/>
      <c r="AE76" s="132"/>
      <c r="AF76" s="132"/>
      <c r="AG76" s="132"/>
      <c r="AH76" s="132"/>
      <c r="AI76" s="143">
        <f t="shared" si="8"/>
        <v>0</v>
      </c>
      <c r="AJ76" s="14"/>
      <c r="AK76" s="14"/>
      <c r="AL76" s="14"/>
      <c r="AM76" s="14"/>
      <c r="AN76" s="14"/>
      <c r="AO76" s="14"/>
      <c r="AP76" s="16">
        <f t="shared" si="9"/>
        <v>0</v>
      </c>
      <c r="AQ76" s="19"/>
      <c r="AR76" s="19"/>
      <c r="AS76" s="19"/>
      <c r="AT76" s="19"/>
      <c r="AU76" s="19"/>
      <c r="AV76" s="19"/>
      <c r="AW76" s="19"/>
      <c r="AX76" s="19"/>
      <c r="AY76" s="19"/>
      <c r="AZ76" s="19">
        <v>1</v>
      </c>
      <c r="BA76" s="19"/>
      <c r="BB76" s="19"/>
      <c r="BC76" s="19"/>
      <c r="BD76" s="19"/>
      <c r="BE76" s="18">
        <f t="shared" si="10"/>
        <v>1</v>
      </c>
      <c r="BF76" s="20">
        <f t="shared" si="11"/>
        <v>1</v>
      </c>
      <c r="BG76" s="26">
        <v>1</v>
      </c>
      <c r="BH76" s="26">
        <v>1</v>
      </c>
      <c r="BI76" s="26"/>
      <c r="BJ76" s="26"/>
      <c r="BK76" s="26"/>
      <c r="BL76" s="26"/>
      <c r="BM76" s="25">
        <f t="shared" si="13"/>
        <v>2</v>
      </c>
      <c r="BN76" s="17"/>
      <c r="BO76" s="17"/>
      <c r="BP76" s="17"/>
      <c r="BQ76" s="17"/>
      <c r="BR76" s="17"/>
      <c r="BS76" s="17"/>
      <c r="BT76" s="17"/>
      <c r="BU76" s="17">
        <v>1</v>
      </c>
      <c r="BV76" s="17"/>
      <c r="BW76" s="23">
        <f t="shared" si="14"/>
        <v>1</v>
      </c>
    </row>
    <row r="77" spans="1:75" ht="140.25" x14ac:dyDescent="0.25">
      <c r="A77" s="372" t="s">
        <v>381</v>
      </c>
      <c r="B77" s="64"/>
      <c r="C77" s="65"/>
      <c r="D77" s="65"/>
      <c r="E77" s="65"/>
      <c r="F77" s="65"/>
      <c r="G77" s="65"/>
      <c r="H77" s="65"/>
      <c r="I77" s="75"/>
      <c r="J77" s="54"/>
      <c r="K77" s="53" t="s">
        <v>45</v>
      </c>
      <c r="L77" s="54"/>
      <c r="M77" s="104"/>
      <c r="N77" s="111">
        <f t="shared" si="12"/>
        <v>1</v>
      </c>
      <c r="O77" s="74" t="s">
        <v>467</v>
      </c>
      <c r="P77" s="3"/>
      <c r="Q77" s="27" t="s">
        <v>461</v>
      </c>
      <c r="R77" s="384" t="s">
        <v>469</v>
      </c>
      <c r="S77" s="385" t="s">
        <v>465</v>
      </c>
      <c r="T77" s="50"/>
      <c r="U77" s="50"/>
      <c r="V77" s="3" t="s">
        <v>390</v>
      </c>
      <c r="W77" s="3"/>
      <c r="X77" s="3"/>
      <c r="Y77" s="51"/>
      <c r="Z77" s="132"/>
      <c r="AA77" s="132"/>
      <c r="AB77" s="132"/>
      <c r="AC77" s="132"/>
      <c r="AD77" s="132"/>
      <c r="AE77" s="132"/>
      <c r="AF77" s="132"/>
      <c r="AG77" s="132"/>
      <c r="AH77" s="132"/>
      <c r="AI77" s="143">
        <f t="shared" si="8"/>
        <v>0</v>
      </c>
      <c r="AJ77" s="14"/>
      <c r="AK77" s="14">
        <v>1</v>
      </c>
      <c r="AL77" s="14"/>
      <c r="AM77" s="14"/>
      <c r="AN77" s="14">
        <v>1</v>
      </c>
      <c r="AO77" s="14"/>
      <c r="AP77" s="16">
        <f t="shared" si="9"/>
        <v>2</v>
      </c>
      <c r="AQ77" s="19"/>
      <c r="AR77" s="19"/>
      <c r="AS77" s="19"/>
      <c r="AT77" s="19"/>
      <c r="AU77" s="19"/>
      <c r="AV77" s="19"/>
      <c r="AW77" s="19"/>
      <c r="AX77" s="19"/>
      <c r="AY77" s="19"/>
      <c r="AZ77" s="19">
        <v>1</v>
      </c>
      <c r="BA77" s="19"/>
      <c r="BB77" s="19"/>
      <c r="BC77" s="19"/>
      <c r="BD77" s="19"/>
      <c r="BE77" s="18">
        <f t="shared" si="10"/>
        <v>1</v>
      </c>
      <c r="BF77" s="20">
        <f t="shared" si="11"/>
        <v>3</v>
      </c>
      <c r="BG77" s="26"/>
      <c r="BH77" s="26"/>
      <c r="BI77" s="26"/>
      <c r="BJ77" s="26">
        <v>1</v>
      </c>
      <c r="BK77" s="26">
        <v>1</v>
      </c>
      <c r="BL77" s="26"/>
      <c r="BM77" s="25">
        <f t="shared" si="13"/>
        <v>2</v>
      </c>
      <c r="BN77" s="17"/>
      <c r="BO77" s="17"/>
      <c r="BP77" s="17"/>
      <c r="BQ77" s="17"/>
      <c r="BR77" s="17"/>
      <c r="BS77" s="17"/>
      <c r="BT77" s="17"/>
      <c r="BU77" s="17">
        <v>1</v>
      </c>
      <c r="BV77" s="17"/>
      <c r="BW77" s="23">
        <f t="shared" si="14"/>
        <v>1</v>
      </c>
    </row>
    <row r="78" spans="1:75" ht="114.75" x14ac:dyDescent="0.25">
      <c r="A78" s="372" t="s">
        <v>382</v>
      </c>
      <c r="B78" s="64"/>
      <c r="C78" s="65"/>
      <c r="D78" s="65"/>
      <c r="E78" s="65"/>
      <c r="F78" s="65"/>
      <c r="G78" s="65"/>
      <c r="H78" s="65"/>
      <c r="I78" s="75"/>
      <c r="J78" s="54"/>
      <c r="K78" s="53" t="s">
        <v>45</v>
      </c>
      <c r="L78" s="54"/>
      <c r="M78" s="104"/>
      <c r="N78" s="111">
        <f t="shared" si="12"/>
        <v>1</v>
      </c>
      <c r="O78" s="74" t="s">
        <v>470</v>
      </c>
      <c r="P78" s="3"/>
      <c r="Q78" s="27" t="s">
        <v>461</v>
      </c>
      <c r="R78" s="384" t="s">
        <v>471</v>
      </c>
      <c r="S78" s="385" t="s">
        <v>465</v>
      </c>
      <c r="T78" s="50"/>
      <c r="U78" s="50"/>
      <c r="V78" s="3" t="s">
        <v>390</v>
      </c>
      <c r="W78" s="3"/>
      <c r="X78" s="3"/>
      <c r="Y78" s="51"/>
      <c r="Z78" s="132"/>
      <c r="AA78" s="132"/>
      <c r="AB78" s="132"/>
      <c r="AC78" s="132"/>
      <c r="AD78" s="132"/>
      <c r="AE78" s="132"/>
      <c r="AF78" s="132"/>
      <c r="AG78" s="132"/>
      <c r="AH78" s="132"/>
      <c r="AI78" s="143">
        <f t="shared" si="8"/>
        <v>0</v>
      </c>
      <c r="AJ78" s="14"/>
      <c r="AK78" s="14">
        <v>1</v>
      </c>
      <c r="AL78" s="14"/>
      <c r="AM78" s="14"/>
      <c r="AN78" s="14">
        <v>1</v>
      </c>
      <c r="AO78" s="14"/>
      <c r="AP78" s="16">
        <f t="shared" si="9"/>
        <v>2</v>
      </c>
      <c r="AQ78" s="19"/>
      <c r="AR78" s="19"/>
      <c r="AS78" s="19"/>
      <c r="AT78" s="19"/>
      <c r="AU78" s="19"/>
      <c r="AV78" s="19"/>
      <c r="AW78" s="19"/>
      <c r="AX78" s="19"/>
      <c r="AY78" s="19"/>
      <c r="AZ78" s="19">
        <v>1</v>
      </c>
      <c r="BA78" s="19"/>
      <c r="BB78" s="19"/>
      <c r="BC78" s="19"/>
      <c r="BD78" s="19"/>
      <c r="BE78" s="18">
        <f t="shared" si="10"/>
        <v>1</v>
      </c>
      <c r="BF78" s="20">
        <f t="shared" si="11"/>
        <v>3</v>
      </c>
      <c r="BG78" s="26"/>
      <c r="BH78" s="26"/>
      <c r="BI78" s="26"/>
      <c r="BJ78" s="26">
        <v>1</v>
      </c>
      <c r="BK78" s="26">
        <v>1</v>
      </c>
      <c r="BL78" s="26"/>
      <c r="BM78" s="25">
        <f t="shared" si="13"/>
        <v>2</v>
      </c>
      <c r="BN78" s="17"/>
      <c r="BO78" s="17"/>
      <c r="BP78" s="17"/>
      <c r="BQ78" s="17"/>
      <c r="BR78" s="17"/>
      <c r="BS78" s="17"/>
      <c r="BT78" s="17"/>
      <c r="BU78" s="17"/>
      <c r="BV78" s="17">
        <v>1</v>
      </c>
      <c r="BW78" s="23">
        <f t="shared" si="14"/>
        <v>1</v>
      </c>
    </row>
    <row r="79" spans="1:75" ht="63.75" x14ac:dyDescent="0.25">
      <c r="A79" s="372" t="s">
        <v>383</v>
      </c>
      <c r="B79" s="64"/>
      <c r="C79" s="65"/>
      <c r="D79" s="65"/>
      <c r="E79" s="65"/>
      <c r="F79" s="65"/>
      <c r="G79" s="65"/>
      <c r="H79" s="65"/>
      <c r="I79" s="75"/>
      <c r="J79" s="54"/>
      <c r="K79" s="53" t="s">
        <v>44</v>
      </c>
      <c r="L79" s="54"/>
      <c r="M79" s="104"/>
      <c r="N79" s="111">
        <f t="shared" si="12"/>
        <v>1</v>
      </c>
      <c r="O79" s="74" t="s">
        <v>472</v>
      </c>
      <c r="P79" s="3"/>
      <c r="Q79" s="27" t="s">
        <v>461</v>
      </c>
      <c r="R79" s="384" t="s">
        <v>473</v>
      </c>
      <c r="S79" s="385" t="s">
        <v>465</v>
      </c>
      <c r="T79" s="50"/>
      <c r="U79" s="50"/>
      <c r="V79" s="3" t="s">
        <v>390</v>
      </c>
      <c r="W79" s="3"/>
      <c r="X79" s="3"/>
      <c r="Y79" s="51"/>
      <c r="Z79" s="132"/>
      <c r="AA79" s="132"/>
      <c r="AB79" s="132"/>
      <c r="AC79" s="132"/>
      <c r="AD79" s="132"/>
      <c r="AE79" s="132"/>
      <c r="AF79" s="132"/>
      <c r="AG79" s="132"/>
      <c r="AH79" s="132"/>
      <c r="AI79" s="143">
        <f t="shared" si="8"/>
        <v>0</v>
      </c>
      <c r="AJ79" s="14"/>
      <c r="AK79" s="14"/>
      <c r="AL79" s="14"/>
      <c r="AM79" s="14"/>
      <c r="AN79" s="14">
        <v>1</v>
      </c>
      <c r="AO79" s="14"/>
      <c r="AP79" s="16">
        <f t="shared" si="9"/>
        <v>1</v>
      </c>
      <c r="AQ79" s="19"/>
      <c r="AR79" s="19"/>
      <c r="AS79" s="19"/>
      <c r="AT79" s="19"/>
      <c r="AU79" s="19"/>
      <c r="AV79" s="19"/>
      <c r="AW79" s="19"/>
      <c r="AX79" s="19"/>
      <c r="AY79" s="19"/>
      <c r="AZ79" s="19">
        <v>1</v>
      </c>
      <c r="BA79" s="19"/>
      <c r="BB79" s="19"/>
      <c r="BC79" s="19"/>
      <c r="BD79" s="19"/>
      <c r="BE79" s="18">
        <f t="shared" si="10"/>
        <v>1</v>
      </c>
      <c r="BF79" s="20">
        <f t="shared" si="11"/>
        <v>2</v>
      </c>
      <c r="BG79" s="26"/>
      <c r="BH79" s="26"/>
      <c r="BI79" s="26"/>
      <c r="BJ79" s="26"/>
      <c r="BK79" s="26"/>
      <c r="BL79" s="26">
        <v>1</v>
      </c>
      <c r="BM79" s="25">
        <f t="shared" si="13"/>
        <v>1</v>
      </c>
      <c r="BN79" s="17"/>
      <c r="BO79" s="17"/>
      <c r="BP79" s="17"/>
      <c r="BQ79" s="17"/>
      <c r="BR79" s="17"/>
      <c r="BS79" s="17"/>
      <c r="BT79" s="17"/>
      <c r="BU79" s="17"/>
      <c r="BV79" s="17">
        <v>1</v>
      </c>
      <c r="BW79" s="23">
        <f t="shared" si="14"/>
        <v>1</v>
      </c>
    </row>
    <row r="80" spans="1:75" ht="102" x14ac:dyDescent="0.25">
      <c r="A80" s="372" t="s">
        <v>384</v>
      </c>
      <c r="B80" s="64"/>
      <c r="C80" s="65"/>
      <c r="D80" s="65"/>
      <c r="E80" s="65"/>
      <c r="F80" s="65"/>
      <c r="G80" s="65"/>
      <c r="H80" s="65"/>
      <c r="I80" s="75"/>
      <c r="J80" s="54"/>
      <c r="K80" s="53" t="s">
        <v>45</v>
      </c>
      <c r="L80" s="54"/>
      <c r="M80" s="104"/>
      <c r="N80" s="111">
        <f t="shared" si="12"/>
        <v>1</v>
      </c>
      <c r="O80" s="74" t="s">
        <v>474</v>
      </c>
      <c r="P80" s="3"/>
      <c r="Q80" s="27" t="s">
        <v>461</v>
      </c>
      <c r="R80" s="384" t="s">
        <v>475</v>
      </c>
      <c r="S80" s="385" t="s">
        <v>465</v>
      </c>
      <c r="T80" s="50"/>
      <c r="U80" s="50"/>
      <c r="V80" s="3" t="s">
        <v>390</v>
      </c>
      <c r="W80" s="3"/>
      <c r="X80" s="3"/>
      <c r="Y80" s="51"/>
      <c r="Z80" s="132"/>
      <c r="AA80" s="132"/>
      <c r="AB80" s="132"/>
      <c r="AC80" s="132"/>
      <c r="AD80" s="132"/>
      <c r="AE80" s="132"/>
      <c r="AF80" s="132"/>
      <c r="AG80" s="132"/>
      <c r="AH80" s="132"/>
      <c r="AI80" s="143">
        <f t="shared" si="8"/>
        <v>0</v>
      </c>
      <c r="AJ80" s="14"/>
      <c r="AK80" s="14"/>
      <c r="AL80" s="14"/>
      <c r="AM80" s="14"/>
      <c r="AN80" s="14">
        <v>1</v>
      </c>
      <c r="AO80" s="14"/>
      <c r="AP80" s="16">
        <f t="shared" si="9"/>
        <v>1</v>
      </c>
      <c r="AQ80" s="19"/>
      <c r="AR80" s="19"/>
      <c r="AS80" s="19"/>
      <c r="AT80" s="19"/>
      <c r="AU80" s="19"/>
      <c r="AV80" s="19"/>
      <c r="AW80" s="19"/>
      <c r="AX80" s="19"/>
      <c r="AY80" s="19"/>
      <c r="AZ80" s="19">
        <v>1</v>
      </c>
      <c r="BA80" s="19"/>
      <c r="BB80" s="19"/>
      <c r="BC80" s="19"/>
      <c r="BD80" s="19"/>
      <c r="BE80" s="18">
        <f t="shared" si="10"/>
        <v>1</v>
      </c>
      <c r="BF80" s="20">
        <f t="shared" si="11"/>
        <v>2</v>
      </c>
      <c r="BG80" s="26"/>
      <c r="BH80" s="26"/>
      <c r="BI80" s="26"/>
      <c r="BJ80" s="26"/>
      <c r="BK80" s="26"/>
      <c r="BL80" s="26">
        <v>1</v>
      </c>
      <c r="BM80" s="25">
        <f t="shared" si="13"/>
        <v>1</v>
      </c>
      <c r="BN80" s="17"/>
      <c r="BO80" s="17"/>
      <c r="BP80" s="17"/>
      <c r="BQ80" s="17"/>
      <c r="BR80" s="17"/>
      <c r="BS80" s="17"/>
      <c r="BT80" s="17"/>
      <c r="BU80" s="17"/>
      <c r="BV80" s="17">
        <v>1</v>
      </c>
      <c r="BW80" s="23">
        <f t="shared" si="14"/>
        <v>1</v>
      </c>
    </row>
    <row r="81" spans="1:75" ht="127.5" x14ac:dyDescent="0.25">
      <c r="A81" s="372" t="s">
        <v>385</v>
      </c>
      <c r="B81" s="64"/>
      <c r="C81" s="65"/>
      <c r="D81" s="65"/>
      <c r="E81" s="65"/>
      <c r="F81" s="65"/>
      <c r="G81" s="65"/>
      <c r="H81" s="65"/>
      <c r="I81" s="75"/>
      <c r="J81" s="54"/>
      <c r="K81" s="53" t="s">
        <v>44</v>
      </c>
      <c r="L81" s="54"/>
      <c r="M81" s="104"/>
      <c r="N81" s="111">
        <f t="shared" si="12"/>
        <v>1</v>
      </c>
      <c r="O81" s="74" t="s">
        <v>476</v>
      </c>
      <c r="P81" s="3"/>
      <c r="Q81" s="27" t="s">
        <v>461</v>
      </c>
      <c r="R81" s="384" t="s">
        <v>477</v>
      </c>
      <c r="S81" s="385" t="s">
        <v>465</v>
      </c>
      <c r="T81" s="50"/>
      <c r="U81" s="50"/>
      <c r="V81" s="3" t="s">
        <v>390</v>
      </c>
      <c r="W81" s="3"/>
      <c r="X81" s="3"/>
      <c r="Y81" s="51"/>
      <c r="Z81" s="132"/>
      <c r="AA81" s="132"/>
      <c r="AB81" s="132"/>
      <c r="AC81" s="132"/>
      <c r="AD81" s="132"/>
      <c r="AE81" s="132"/>
      <c r="AF81" s="132"/>
      <c r="AG81" s="132"/>
      <c r="AH81" s="132"/>
      <c r="AI81" s="143">
        <f t="shared" si="8"/>
        <v>0</v>
      </c>
      <c r="AJ81" s="14"/>
      <c r="AK81" s="14"/>
      <c r="AL81" s="14"/>
      <c r="AM81" s="14"/>
      <c r="AN81" s="14">
        <v>1</v>
      </c>
      <c r="AO81" s="14"/>
      <c r="AP81" s="16">
        <f t="shared" si="9"/>
        <v>1</v>
      </c>
      <c r="AQ81" s="19"/>
      <c r="AR81" s="19"/>
      <c r="AS81" s="19"/>
      <c r="AT81" s="19"/>
      <c r="AU81" s="19"/>
      <c r="AV81" s="19"/>
      <c r="AW81" s="19"/>
      <c r="AX81" s="19"/>
      <c r="AY81" s="19"/>
      <c r="AZ81" s="19">
        <v>1</v>
      </c>
      <c r="BA81" s="19"/>
      <c r="BB81" s="19"/>
      <c r="BC81" s="19"/>
      <c r="BD81" s="19"/>
      <c r="BE81" s="18">
        <f t="shared" si="10"/>
        <v>1</v>
      </c>
      <c r="BF81" s="20">
        <f t="shared" si="11"/>
        <v>2</v>
      </c>
      <c r="BG81" s="26"/>
      <c r="BH81" s="26"/>
      <c r="BI81" s="26"/>
      <c r="BJ81" s="26">
        <v>1</v>
      </c>
      <c r="BK81" s="26">
        <v>1</v>
      </c>
      <c r="BL81" s="26"/>
      <c r="BM81" s="25">
        <f t="shared" si="13"/>
        <v>2</v>
      </c>
      <c r="BN81" s="17"/>
      <c r="BO81" s="17"/>
      <c r="BP81" s="17"/>
      <c r="BQ81" s="17"/>
      <c r="BR81" s="17"/>
      <c r="BS81" s="17"/>
      <c r="BT81" s="17"/>
      <c r="BU81" s="17"/>
      <c r="BV81" s="17">
        <v>1</v>
      </c>
      <c r="BW81" s="23">
        <f t="shared" si="14"/>
        <v>1</v>
      </c>
    </row>
    <row r="82" spans="1:75" ht="76.5" x14ac:dyDescent="0.25">
      <c r="A82" s="372" t="s">
        <v>386</v>
      </c>
      <c r="B82" s="64"/>
      <c r="C82" s="65"/>
      <c r="D82" s="65"/>
      <c r="E82" s="80"/>
      <c r="F82" s="65"/>
      <c r="G82" s="65"/>
      <c r="H82" s="65"/>
      <c r="I82" s="75"/>
      <c r="J82" s="54"/>
      <c r="K82" s="53" t="s">
        <v>45</v>
      </c>
      <c r="L82" s="54"/>
      <c r="M82" s="104"/>
      <c r="N82" s="111">
        <f t="shared" si="12"/>
        <v>1</v>
      </c>
      <c r="O82" s="74" t="s">
        <v>478</v>
      </c>
      <c r="P82" s="3"/>
      <c r="Q82" s="27" t="s">
        <v>461</v>
      </c>
      <c r="R82" s="384" t="s">
        <v>479</v>
      </c>
      <c r="S82" s="385" t="s">
        <v>465</v>
      </c>
      <c r="T82" s="50"/>
      <c r="U82" s="50"/>
      <c r="V82" s="3" t="s">
        <v>390</v>
      </c>
      <c r="W82" s="3"/>
      <c r="X82" s="3"/>
      <c r="Y82" s="51"/>
      <c r="Z82" s="132"/>
      <c r="AA82" s="132"/>
      <c r="AB82" s="132"/>
      <c r="AC82" s="132"/>
      <c r="AD82" s="132"/>
      <c r="AE82" s="132"/>
      <c r="AF82" s="132"/>
      <c r="AG82" s="132"/>
      <c r="AH82" s="132"/>
      <c r="AI82" s="143">
        <f t="shared" si="8"/>
        <v>0</v>
      </c>
      <c r="AJ82" s="14"/>
      <c r="AK82" s="14"/>
      <c r="AL82" s="14"/>
      <c r="AM82" s="14"/>
      <c r="AN82" s="14">
        <v>1</v>
      </c>
      <c r="AO82" s="14"/>
      <c r="AP82" s="16">
        <f t="shared" si="9"/>
        <v>1</v>
      </c>
      <c r="AQ82" s="19"/>
      <c r="AR82" s="19"/>
      <c r="AS82" s="19"/>
      <c r="AT82" s="19"/>
      <c r="AU82" s="19"/>
      <c r="AV82" s="19"/>
      <c r="AW82" s="19"/>
      <c r="AX82" s="19"/>
      <c r="AY82" s="19"/>
      <c r="AZ82" s="19">
        <v>1</v>
      </c>
      <c r="BA82" s="19"/>
      <c r="BB82" s="19"/>
      <c r="BC82" s="19"/>
      <c r="BD82" s="19"/>
      <c r="BE82" s="18">
        <f t="shared" si="10"/>
        <v>1</v>
      </c>
      <c r="BF82" s="20">
        <f t="shared" si="11"/>
        <v>2</v>
      </c>
      <c r="BG82" s="26"/>
      <c r="BH82" s="26"/>
      <c r="BI82" s="26"/>
      <c r="BJ82" s="26">
        <v>1</v>
      </c>
      <c r="BK82" s="26">
        <v>1</v>
      </c>
      <c r="BL82" s="26"/>
      <c r="BM82" s="25">
        <f t="shared" si="13"/>
        <v>2</v>
      </c>
      <c r="BN82" s="17"/>
      <c r="BO82" s="17"/>
      <c r="BP82" s="17"/>
      <c r="BQ82" s="17"/>
      <c r="BR82" s="17"/>
      <c r="BS82" s="17"/>
      <c r="BT82" s="17">
        <v>1</v>
      </c>
      <c r="BU82" s="17"/>
      <c r="BV82" s="17"/>
      <c r="BW82" s="23">
        <f t="shared" si="14"/>
        <v>1</v>
      </c>
    </row>
    <row r="83" spans="1:75" ht="127.5" x14ac:dyDescent="0.25">
      <c r="A83" s="372" t="s">
        <v>387</v>
      </c>
      <c r="B83" s="64"/>
      <c r="C83" s="65"/>
      <c r="D83" s="65"/>
      <c r="E83" s="65"/>
      <c r="F83" s="65"/>
      <c r="G83" s="65"/>
      <c r="H83" s="65"/>
      <c r="I83" s="75"/>
      <c r="J83" s="54"/>
      <c r="K83" s="53" t="s">
        <v>45</v>
      </c>
      <c r="L83" s="54"/>
      <c r="M83" s="104"/>
      <c r="N83" s="111">
        <f t="shared" si="12"/>
        <v>1</v>
      </c>
      <c r="O83" s="74" t="s">
        <v>480</v>
      </c>
      <c r="P83" s="3"/>
      <c r="Q83" s="27" t="s">
        <v>461</v>
      </c>
      <c r="R83" s="384" t="s">
        <v>481</v>
      </c>
      <c r="S83" s="385" t="s">
        <v>465</v>
      </c>
      <c r="T83" s="50"/>
      <c r="U83" s="50"/>
      <c r="V83" s="3" t="s">
        <v>390</v>
      </c>
      <c r="W83" s="3"/>
      <c r="X83" s="3"/>
      <c r="Y83" s="51"/>
      <c r="Z83" s="132"/>
      <c r="AA83" s="132"/>
      <c r="AB83" s="132"/>
      <c r="AC83" s="132"/>
      <c r="AD83" s="132"/>
      <c r="AE83" s="132"/>
      <c r="AF83" s="132"/>
      <c r="AG83" s="132"/>
      <c r="AH83" s="132"/>
      <c r="AI83" s="143">
        <f t="shared" si="8"/>
        <v>0</v>
      </c>
      <c r="AJ83" s="14"/>
      <c r="AK83" s="14"/>
      <c r="AL83" s="14"/>
      <c r="AM83" s="14"/>
      <c r="AN83" s="14">
        <v>1</v>
      </c>
      <c r="AO83" s="14"/>
      <c r="AP83" s="16">
        <f t="shared" si="9"/>
        <v>1</v>
      </c>
      <c r="AQ83" s="19"/>
      <c r="AR83" s="19"/>
      <c r="AS83" s="19"/>
      <c r="AT83" s="19"/>
      <c r="AU83" s="19"/>
      <c r="AV83" s="19"/>
      <c r="AW83" s="19"/>
      <c r="AX83" s="19"/>
      <c r="AY83" s="19"/>
      <c r="AZ83" s="19">
        <v>1</v>
      </c>
      <c r="BA83" s="19"/>
      <c r="BB83" s="19"/>
      <c r="BC83" s="19"/>
      <c r="BD83" s="19"/>
      <c r="BE83" s="18">
        <f t="shared" si="10"/>
        <v>1</v>
      </c>
      <c r="BF83" s="20">
        <f t="shared" si="11"/>
        <v>2</v>
      </c>
      <c r="BG83" s="26"/>
      <c r="BH83" s="26"/>
      <c r="BI83" s="26"/>
      <c r="BJ83" s="26">
        <v>1</v>
      </c>
      <c r="BK83" s="26">
        <v>1</v>
      </c>
      <c r="BL83" s="26"/>
      <c r="BM83" s="25">
        <f t="shared" si="13"/>
        <v>2</v>
      </c>
      <c r="BN83" s="17"/>
      <c r="BO83" s="17"/>
      <c r="BP83" s="17"/>
      <c r="BQ83" s="17"/>
      <c r="BR83" s="17"/>
      <c r="BS83" s="17"/>
      <c r="BT83" s="17"/>
      <c r="BU83" s="17">
        <v>1</v>
      </c>
      <c r="BV83" s="17"/>
      <c r="BW83" s="23">
        <f t="shared" si="14"/>
        <v>1</v>
      </c>
    </row>
    <row r="84" spans="1:75" ht="114.75" x14ac:dyDescent="0.25">
      <c r="A84" s="372" t="s">
        <v>388</v>
      </c>
      <c r="B84" s="64"/>
      <c r="C84" s="65"/>
      <c r="D84" s="65"/>
      <c r="E84" s="65"/>
      <c r="F84" s="65"/>
      <c r="G84" s="65"/>
      <c r="H84" s="65"/>
      <c r="I84" s="75"/>
      <c r="J84" s="54"/>
      <c r="K84" s="53" t="s">
        <v>45</v>
      </c>
      <c r="L84" s="54"/>
      <c r="M84" s="104"/>
      <c r="N84" s="111">
        <f t="shared" si="12"/>
        <v>1</v>
      </c>
      <c r="O84" s="74" t="s">
        <v>482</v>
      </c>
      <c r="P84" s="3"/>
      <c r="Q84" s="27" t="s">
        <v>461</v>
      </c>
      <c r="R84" s="385" t="s">
        <v>483</v>
      </c>
      <c r="S84" s="385" t="s">
        <v>465</v>
      </c>
      <c r="T84" s="50"/>
      <c r="U84" s="50"/>
      <c r="V84" s="3" t="s">
        <v>390</v>
      </c>
      <c r="W84" s="3"/>
      <c r="X84" s="3"/>
      <c r="Y84" s="51"/>
      <c r="Z84" s="132"/>
      <c r="AA84" s="132"/>
      <c r="AB84" s="132"/>
      <c r="AC84" s="132"/>
      <c r="AD84" s="132"/>
      <c r="AE84" s="132"/>
      <c r="AF84" s="132"/>
      <c r="AG84" s="132"/>
      <c r="AH84" s="132"/>
      <c r="AI84" s="143">
        <f t="shared" si="8"/>
        <v>0</v>
      </c>
      <c r="AJ84" s="14"/>
      <c r="AK84" s="14"/>
      <c r="AL84" s="14"/>
      <c r="AM84" s="14"/>
      <c r="AN84" s="14">
        <v>1</v>
      </c>
      <c r="AO84" s="14"/>
      <c r="AP84" s="16">
        <f t="shared" si="9"/>
        <v>1</v>
      </c>
      <c r="AQ84" s="19"/>
      <c r="AR84" s="19"/>
      <c r="AS84" s="19"/>
      <c r="AT84" s="19"/>
      <c r="AU84" s="19"/>
      <c r="AV84" s="19"/>
      <c r="AW84" s="19"/>
      <c r="AX84" s="19"/>
      <c r="AY84" s="19"/>
      <c r="AZ84" s="19">
        <v>1</v>
      </c>
      <c r="BA84" s="19"/>
      <c r="BB84" s="19"/>
      <c r="BC84" s="19"/>
      <c r="BD84" s="19"/>
      <c r="BE84" s="18">
        <f t="shared" si="10"/>
        <v>1</v>
      </c>
      <c r="BF84" s="20">
        <f t="shared" si="11"/>
        <v>2</v>
      </c>
      <c r="BG84" s="26"/>
      <c r="BH84" s="26"/>
      <c r="BI84" s="26"/>
      <c r="BJ84" s="26">
        <v>1</v>
      </c>
      <c r="BK84" s="26">
        <v>1</v>
      </c>
      <c r="BL84" s="26"/>
      <c r="BM84" s="25">
        <f t="shared" si="13"/>
        <v>2</v>
      </c>
      <c r="BN84" s="17"/>
      <c r="BO84" s="17">
        <v>1</v>
      </c>
      <c r="BP84" s="17"/>
      <c r="BQ84" s="17"/>
      <c r="BR84" s="17"/>
      <c r="BS84" s="17"/>
      <c r="BT84" s="17"/>
      <c r="BU84" s="17"/>
      <c r="BV84" s="17"/>
      <c r="BW84" s="23">
        <f t="shared" si="14"/>
        <v>1</v>
      </c>
    </row>
    <row r="85" spans="1:75" ht="60" x14ac:dyDescent="0.25">
      <c r="A85" s="370" t="s">
        <v>389</v>
      </c>
      <c r="B85" s="64"/>
      <c r="C85" s="65"/>
      <c r="D85" s="65"/>
      <c r="E85" s="65"/>
      <c r="F85" s="65"/>
      <c r="G85" s="65"/>
      <c r="H85" s="65"/>
      <c r="I85" s="75"/>
      <c r="J85" s="54"/>
      <c r="K85" s="53" t="s">
        <v>45</v>
      </c>
      <c r="L85" s="54"/>
      <c r="M85" s="104"/>
      <c r="N85" s="111">
        <f t="shared" si="12"/>
        <v>1</v>
      </c>
      <c r="O85" s="74" t="s">
        <v>484</v>
      </c>
      <c r="P85" s="3"/>
      <c r="Q85" s="27" t="s">
        <v>461</v>
      </c>
      <c r="R85" s="384" t="s">
        <v>485</v>
      </c>
      <c r="S85" s="385" t="s">
        <v>465</v>
      </c>
      <c r="T85" s="50"/>
      <c r="U85" s="50"/>
      <c r="V85" s="3" t="s">
        <v>390</v>
      </c>
      <c r="W85" s="3"/>
      <c r="X85" s="3"/>
      <c r="Y85" s="51"/>
      <c r="Z85" s="132"/>
      <c r="AA85" s="132"/>
      <c r="AB85" s="132"/>
      <c r="AC85" s="132"/>
      <c r="AD85" s="132"/>
      <c r="AE85" s="132"/>
      <c r="AF85" s="132"/>
      <c r="AG85" s="132"/>
      <c r="AH85" s="132"/>
      <c r="AI85" s="143">
        <f t="shared" si="8"/>
        <v>0</v>
      </c>
      <c r="AJ85" s="14"/>
      <c r="AK85" s="14"/>
      <c r="AL85" s="14"/>
      <c r="AM85" s="14"/>
      <c r="AN85" s="14">
        <v>1</v>
      </c>
      <c r="AO85" s="14"/>
      <c r="AP85" s="16">
        <f t="shared" si="9"/>
        <v>1</v>
      </c>
      <c r="AQ85" s="19"/>
      <c r="AR85" s="19"/>
      <c r="AS85" s="19"/>
      <c r="AT85" s="19"/>
      <c r="AU85" s="19"/>
      <c r="AV85" s="19"/>
      <c r="AW85" s="19"/>
      <c r="AX85" s="19"/>
      <c r="AY85" s="19"/>
      <c r="AZ85" s="19">
        <v>1</v>
      </c>
      <c r="BA85" s="19"/>
      <c r="BB85" s="19"/>
      <c r="BC85" s="19"/>
      <c r="BD85" s="19"/>
      <c r="BE85" s="18">
        <f t="shared" si="10"/>
        <v>1</v>
      </c>
      <c r="BF85" s="20">
        <f t="shared" si="11"/>
        <v>2</v>
      </c>
      <c r="BG85" s="26"/>
      <c r="BH85" s="26"/>
      <c r="BI85" s="26"/>
      <c r="BJ85" s="26">
        <v>1</v>
      </c>
      <c r="BK85" s="26">
        <v>1</v>
      </c>
      <c r="BL85" s="26"/>
      <c r="BM85" s="25">
        <f t="shared" si="13"/>
        <v>2</v>
      </c>
      <c r="BN85" s="17"/>
      <c r="BO85" s="17"/>
      <c r="BP85" s="17"/>
      <c r="BQ85" s="17"/>
      <c r="BR85" s="17"/>
      <c r="BS85" s="17"/>
      <c r="BT85" s="17"/>
      <c r="BU85" s="17"/>
      <c r="BV85" s="17">
        <v>1</v>
      </c>
      <c r="BW85" s="23">
        <f t="shared" si="14"/>
        <v>1</v>
      </c>
    </row>
    <row r="86" spans="1:75" ht="60" x14ac:dyDescent="0.25">
      <c r="A86" s="372" t="s">
        <v>392</v>
      </c>
      <c r="B86" s="64"/>
      <c r="C86" s="65"/>
      <c r="D86" s="65"/>
      <c r="E86" s="65"/>
      <c r="F86" s="65"/>
      <c r="G86" s="65"/>
      <c r="H86" s="65"/>
      <c r="I86" s="75"/>
      <c r="J86" s="54"/>
      <c r="K86" s="53" t="s">
        <v>45</v>
      </c>
      <c r="L86" s="54"/>
      <c r="M86" s="104"/>
      <c r="N86" s="111">
        <f t="shared" si="12"/>
        <v>1</v>
      </c>
      <c r="O86" s="74" t="s">
        <v>491</v>
      </c>
      <c r="P86" s="3"/>
      <c r="Q86" s="27" t="s">
        <v>318</v>
      </c>
      <c r="R86" s="384" t="s">
        <v>492</v>
      </c>
      <c r="S86" s="385" t="s">
        <v>500</v>
      </c>
      <c r="T86" s="50"/>
      <c r="U86" s="50"/>
      <c r="V86" s="3" t="s">
        <v>391</v>
      </c>
      <c r="W86" s="3"/>
      <c r="X86" s="3"/>
      <c r="Y86" s="51"/>
      <c r="Z86" s="132"/>
      <c r="AA86" s="132"/>
      <c r="AB86" s="132"/>
      <c r="AC86" s="132"/>
      <c r="AD86" s="132"/>
      <c r="AE86" s="132"/>
      <c r="AF86" s="132"/>
      <c r="AG86" s="132"/>
      <c r="AH86" s="132"/>
      <c r="AI86" s="143">
        <f t="shared" si="8"/>
        <v>0</v>
      </c>
      <c r="AJ86" s="14"/>
      <c r="AK86" s="14"/>
      <c r="AL86" s="14"/>
      <c r="AM86" s="14"/>
      <c r="AN86" s="14"/>
      <c r="AO86" s="14"/>
      <c r="AP86" s="16">
        <f t="shared" si="9"/>
        <v>0</v>
      </c>
      <c r="AQ86" s="19">
        <v>1</v>
      </c>
      <c r="AR86" s="19"/>
      <c r="AS86" s="19"/>
      <c r="AT86" s="19"/>
      <c r="AU86" s="19"/>
      <c r="AV86" s="19"/>
      <c r="AW86" s="19"/>
      <c r="AX86" s="19"/>
      <c r="AY86" s="19"/>
      <c r="AZ86" s="19"/>
      <c r="BA86" s="19"/>
      <c r="BB86" s="19"/>
      <c r="BC86" s="19"/>
      <c r="BD86" s="19"/>
      <c r="BE86" s="18">
        <f t="shared" si="10"/>
        <v>1</v>
      </c>
      <c r="BF86" s="20">
        <f t="shared" si="11"/>
        <v>1</v>
      </c>
      <c r="BG86" s="26"/>
      <c r="BH86" s="26"/>
      <c r="BI86" s="26">
        <v>1</v>
      </c>
      <c r="BJ86" s="26">
        <v>1</v>
      </c>
      <c r="BK86" s="26">
        <v>1</v>
      </c>
      <c r="BL86" s="26"/>
      <c r="BM86" s="25">
        <f t="shared" si="13"/>
        <v>3</v>
      </c>
      <c r="BN86" s="17"/>
      <c r="BO86" s="17"/>
      <c r="BP86" s="17"/>
      <c r="BQ86" s="17"/>
      <c r="BR86" s="17"/>
      <c r="BS86" s="17"/>
      <c r="BT86" s="17"/>
      <c r="BU86" s="17"/>
      <c r="BV86" s="17">
        <v>1</v>
      </c>
      <c r="BW86" s="23">
        <f t="shared" si="14"/>
        <v>1</v>
      </c>
    </row>
    <row r="87" spans="1:75" ht="89.25" x14ac:dyDescent="0.25">
      <c r="A87" s="372" t="s">
        <v>490</v>
      </c>
      <c r="B87" s="65"/>
      <c r="C87" s="65"/>
      <c r="D87" s="65"/>
      <c r="E87" s="65"/>
      <c r="F87" s="65"/>
      <c r="G87" s="65"/>
      <c r="H87" s="65"/>
      <c r="I87" s="75"/>
      <c r="J87" s="54"/>
      <c r="K87" s="53" t="s">
        <v>45</v>
      </c>
      <c r="L87" s="54"/>
      <c r="M87" s="104"/>
      <c r="N87" s="111">
        <f t="shared" si="12"/>
        <v>1</v>
      </c>
      <c r="O87" s="74" t="s">
        <v>1602</v>
      </c>
      <c r="P87" s="3"/>
      <c r="Q87" s="27" t="s">
        <v>318</v>
      </c>
      <c r="R87" s="384" t="s">
        <v>493</v>
      </c>
      <c r="S87" s="385" t="s">
        <v>500</v>
      </c>
      <c r="T87" s="50"/>
      <c r="U87" s="50"/>
      <c r="V87" s="3" t="s">
        <v>391</v>
      </c>
      <c r="W87" s="3"/>
      <c r="X87" s="3"/>
      <c r="Y87" s="51"/>
      <c r="Z87" s="132">
        <v>1</v>
      </c>
      <c r="AA87" s="132"/>
      <c r="AB87" s="132"/>
      <c r="AC87" s="132"/>
      <c r="AD87" s="132"/>
      <c r="AE87" s="132"/>
      <c r="AF87" s="132"/>
      <c r="AG87" s="132"/>
      <c r="AH87" s="132"/>
      <c r="AI87" s="143">
        <f t="shared" si="8"/>
        <v>1</v>
      </c>
      <c r="AJ87" s="14"/>
      <c r="AK87" s="14"/>
      <c r="AL87" s="14"/>
      <c r="AM87" s="14"/>
      <c r="AN87" s="14"/>
      <c r="AO87" s="14"/>
      <c r="AP87" s="16">
        <f t="shared" si="9"/>
        <v>0</v>
      </c>
      <c r="AQ87" s="19">
        <v>1</v>
      </c>
      <c r="AR87" s="19"/>
      <c r="AS87" s="19"/>
      <c r="AT87" s="19"/>
      <c r="AU87" s="19"/>
      <c r="AV87" s="19"/>
      <c r="AW87" s="19"/>
      <c r="AX87" s="19"/>
      <c r="AY87" s="19"/>
      <c r="AZ87" s="19"/>
      <c r="BA87" s="19"/>
      <c r="BB87" s="19"/>
      <c r="BC87" s="19"/>
      <c r="BD87" s="19"/>
      <c r="BE87" s="18">
        <f t="shared" si="10"/>
        <v>1</v>
      </c>
      <c r="BF87" s="20">
        <f t="shared" si="11"/>
        <v>2</v>
      </c>
      <c r="BG87" s="26"/>
      <c r="BH87" s="26"/>
      <c r="BI87" s="26">
        <v>1</v>
      </c>
      <c r="BJ87" s="26">
        <v>1</v>
      </c>
      <c r="BK87" s="26">
        <v>1</v>
      </c>
      <c r="BL87" s="26"/>
      <c r="BM87" s="25">
        <f t="shared" si="13"/>
        <v>3</v>
      </c>
      <c r="BN87" s="17"/>
      <c r="BO87" s="17"/>
      <c r="BP87" s="17"/>
      <c r="BQ87" s="17"/>
      <c r="BR87" s="17"/>
      <c r="BS87" s="17"/>
      <c r="BT87" s="17"/>
      <c r="BU87" s="17"/>
      <c r="BV87" s="17">
        <v>1</v>
      </c>
      <c r="BW87" s="23">
        <f t="shared" si="14"/>
        <v>1</v>
      </c>
    </row>
    <row r="88" spans="1:75" ht="191.25" x14ac:dyDescent="0.25">
      <c r="A88" s="372" t="s">
        <v>393</v>
      </c>
      <c r="B88" s="64"/>
      <c r="C88" s="65"/>
      <c r="D88" s="65"/>
      <c r="E88" s="65"/>
      <c r="F88" s="65"/>
      <c r="G88" s="65"/>
      <c r="H88" s="65"/>
      <c r="I88" s="75"/>
      <c r="J88" s="54"/>
      <c r="K88" s="367" t="s">
        <v>496</v>
      </c>
      <c r="L88" s="54"/>
      <c r="M88" s="104"/>
      <c r="N88" s="111">
        <f t="shared" si="12"/>
        <v>1</v>
      </c>
      <c r="O88" s="74" t="s">
        <v>494</v>
      </c>
      <c r="P88" s="3"/>
      <c r="Q88" s="27" t="s">
        <v>318</v>
      </c>
      <c r="R88" s="384" t="s">
        <v>495</v>
      </c>
      <c r="S88" s="388" t="s">
        <v>500</v>
      </c>
      <c r="T88" s="50"/>
      <c r="U88" s="50"/>
      <c r="V88" s="3" t="s">
        <v>391</v>
      </c>
      <c r="W88" s="3"/>
      <c r="X88" s="3"/>
      <c r="Y88" s="51"/>
      <c r="Z88" s="132"/>
      <c r="AA88" s="132"/>
      <c r="AB88" s="132"/>
      <c r="AC88" s="132"/>
      <c r="AD88" s="132"/>
      <c r="AE88" s="132"/>
      <c r="AF88" s="132"/>
      <c r="AG88" s="132"/>
      <c r="AH88" s="132"/>
      <c r="AI88" s="143">
        <f t="shared" si="8"/>
        <v>0</v>
      </c>
      <c r="AJ88" s="14"/>
      <c r="AK88" s="14"/>
      <c r="AL88" s="14"/>
      <c r="AM88" s="14"/>
      <c r="AN88" s="14"/>
      <c r="AO88" s="14"/>
      <c r="AP88" s="16">
        <f t="shared" si="9"/>
        <v>0</v>
      </c>
      <c r="AQ88" s="19">
        <v>1</v>
      </c>
      <c r="AR88" s="19"/>
      <c r="AS88" s="19"/>
      <c r="AT88" s="19"/>
      <c r="AU88" s="19"/>
      <c r="AV88" s="19"/>
      <c r="AW88" s="19"/>
      <c r="AX88" s="19"/>
      <c r="AY88" s="19"/>
      <c r="AZ88" s="19"/>
      <c r="BA88" s="19"/>
      <c r="BB88" s="19"/>
      <c r="BC88" s="19"/>
      <c r="BD88" s="19"/>
      <c r="BE88" s="18">
        <f t="shared" si="10"/>
        <v>1</v>
      </c>
      <c r="BF88" s="20">
        <f t="shared" si="11"/>
        <v>1</v>
      </c>
      <c r="BG88" s="26"/>
      <c r="BH88" s="26"/>
      <c r="BI88" s="26">
        <v>1</v>
      </c>
      <c r="BJ88" s="26"/>
      <c r="BK88" s="26"/>
      <c r="BL88" s="26"/>
      <c r="BM88" s="25">
        <f t="shared" si="13"/>
        <v>1</v>
      </c>
      <c r="BN88" s="17"/>
      <c r="BO88" s="17"/>
      <c r="BP88" s="17"/>
      <c r="BQ88" s="17"/>
      <c r="BR88" s="17"/>
      <c r="BS88" s="17"/>
      <c r="BT88" s="17"/>
      <c r="BU88" s="17">
        <v>1</v>
      </c>
      <c r="BV88" s="17"/>
      <c r="BW88" s="23">
        <f t="shared" si="14"/>
        <v>1</v>
      </c>
    </row>
    <row r="89" spans="1:75" ht="127.5" x14ac:dyDescent="0.25">
      <c r="A89" s="372" t="s">
        <v>394</v>
      </c>
      <c r="B89" s="64"/>
      <c r="C89" s="65"/>
      <c r="D89" s="65"/>
      <c r="E89" s="65"/>
      <c r="F89" s="65"/>
      <c r="G89" s="65"/>
      <c r="H89" s="65"/>
      <c r="I89" s="75"/>
      <c r="J89" s="54"/>
      <c r="K89" s="53" t="s">
        <v>44</v>
      </c>
      <c r="L89" s="54"/>
      <c r="M89" s="104"/>
      <c r="N89" s="111">
        <f t="shared" si="12"/>
        <v>1</v>
      </c>
      <c r="O89" s="74" t="s">
        <v>497</v>
      </c>
      <c r="P89" s="3"/>
      <c r="Q89" s="27" t="s">
        <v>318</v>
      </c>
      <c r="R89" s="384" t="s">
        <v>498</v>
      </c>
      <c r="S89" s="388" t="s">
        <v>499</v>
      </c>
      <c r="T89" s="50"/>
      <c r="U89" s="50"/>
      <c r="V89" s="3" t="s">
        <v>391</v>
      </c>
      <c r="W89" s="3"/>
      <c r="X89" s="3"/>
      <c r="Y89" s="51"/>
      <c r="Z89" s="132"/>
      <c r="AA89" s="132"/>
      <c r="AB89" s="132"/>
      <c r="AC89" s="132"/>
      <c r="AD89" s="132"/>
      <c r="AE89" s="132"/>
      <c r="AF89" s="132"/>
      <c r="AG89" s="132"/>
      <c r="AH89" s="132"/>
      <c r="AI89" s="143">
        <f t="shared" si="8"/>
        <v>0</v>
      </c>
      <c r="AJ89" s="14"/>
      <c r="AK89" s="14"/>
      <c r="AL89" s="14"/>
      <c r="AM89" s="14"/>
      <c r="AN89" s="14"/>
      <c r="AO89" s="14"/>
      <c r="AP89" s="16">
        <f t="shared" si="9"/>
        <v>0</v>
      </c>
      <c r="AQ89" s="19">
        <v>1</v>
      </c>
      <c r="AR89" s="19"/>
      <c r="AS89" s="19"/>
      <c r="AT89" s="19"/>
      <c r="AU89" s="19"/>
      <c r="AV89" s="19"/>
      <c r="AW89" s="19"/>
      <c r="AX89" s="19"/>
      <c r="AY89" s="19"/>
      <c r="AZ89" s="19"/>
      <c r="BA89" s="19"/>
      <c r="BB89" s="19"/>
      <c r="BC89" s="19"/>
      <c r="BD89" s="19"/>
      <c r="BE89" s="18">
        <f t="shared" si="10"/>
        <v>1</v>
      </c>
      <c r="BF89" s="20">
        <f t="shared" si="11"/>
        <v>1</v>
      </c>
      <c r="BG89" s="26"/>
      <c r="BH89" s="26"/>
      <c r="BI89" s="26"/>
      <c r="BJ89" s="26"/>
      <c r="BK89" s="26"/>
      <c r="BL89" s="26">
        <v>1</v>
      </c>
      <c r="BM89" s="25">
        <f t="shared" si="13"/>
        <v>1</v>
      </c>
      <c r="BN89" s="17"/>
      <c r="BO89" s="17"/>
      <c r="BP89" s="17"/>
      <c r="BQ89" s="17"/>
      <c r="BR89" s="17"/>
      <c r="BS89" s="17"/>
      <c r="BT89" s="17"/>
      <c r="BU89" s="17"/>
      <c r="BV89" s="17">
        <v>1</v>
      </c>
      <c r="BW89" s="23">
        <f t="shared" si="14"/>
        <v>1</v>
      </c>
    </row>
    <row r="90" spans="1:75" ht="229.5" x14ac:dyDescent="0.25">
      <c r="A90" s="372" t="s">
        <v>395</v>
      </c>
      <c r="B90" s="64"/>
      <c r="C90" s="65"/>
      <c r="D90" s="65"/>
      <c r="E90" s="65"/>
      <c r="F90" s="65"/>
      <c r="G90" s="65"/>
      <c r="H90" s="65"/>
      <c r="I90" s="75"/>
      <c r="J90" s="54"/>
      <c r="K90" s="53" t="s">
        <v>1</v>
      </c>
      <c r="L90" s="54"/>
      <c r="M90" s="104"/>
      <c r="N90" s="111">
        <f t="shared" si="12"/>
        <v>1</v>
      </c>
      <c r="O90" s="74" t="s">
        <v>501</v>
      </c>
      <c r="P90" s="3"/>
      <c r="Q90" s="27" t="s">
        <v>318</v>
      </c>
      <c r="R90" s="384" t="s">
        <v>502</v>
      </c>
      <c r="S90" s="385" t="s">
        <v>500</v>
      </c>
      <c r="T90" s="50"/>
      <c r="U90" s="50"/>
      <c r="V90" s="3" t="s">
        <v>391</v>
      </c>
      <c r="W90" s="3"/>
      <c r="X90" s="3"/>
      <c r="Y90" s="51"/>
      <c r="Z90" s="132"/>
      <c r="AA90" s="132"/>
      <c r="AB90" s="132"/>
      <c r="AC90" s="132"/>
      <c r="AD90" s="132"/>
      <c r="AE90" s="132"/>
      <c r="AF90" s="132"/>
      <c r="AG90" s="132"/>
      <c r="AH90" s="132"/>
      <c r="AI90" s="143">
        <f t="shared" si="8"/>
        <v>0</v>
      </c>
      <c r="AJ90" s="14"/>
      <c r="AK90" s="14"/>
      <c r="AL90" s="14"/>
      <c r="AM90" s="14"/>
      <c r="AN90" s="14"/>
      <c r="AO90" s="14"/>
      <c r="AP90" s="16">
        <f t="shared" si="9"/>
        <v>0</v>
      </c>
      <c r="AQ90" s="19">
        <v>1</v>
      </c>
      <c r="AR90" s="19"/>
      <c r="AS90" s="19"/>
      <c r="AT90" s="19"/>
      <c r="AU90" s="19"/>
      <c r="AV90" s="19"/>
      <c r="AW90" s="19"/>
      <c r="AX90" s="19"/>
      <c r="AY90" s="19"/>
      <c r="AZ90" s="19"/>
      <c r="BA90" s="19"/>
      <c r="BB90" s="19"/>
      <c r="BC90" s="19"/>
      <c r="BD90" s="19"/>
      <c r="BE90" s="18">
        <f t="shared" si="10"/>
        <v>1</v>
      </c>
      <c r="BF90" s="20">
        <f t="shared" si="11"/>
        <v>1</v>
      </c>
      <c r="BG90" s="26"/>
      <c r="BH90" s="26"/>
      <c r="BI90" s="26"/>
      <c r="BJ90" s="26">
        <v>1</v>
      </c>
      <c r="BK90" s="26">
        <v>1</v>
      </c>
      <c r="BL90" s="26"/>
      <c r="BM90" s="25">
        <f t="shared" si="13"/>
        <v>2</v>
      </c>
      <c r="BN90" s="17"/>
      <c r="BO90" s="17"/>
      <c r="BP90" s="17"/>
      <c r="BQ90" s="17"/>
      <c r="BR90" s="17"/>
      <c r="BS90" s="17"/>
      <c r="BT90" s="17">
        <v>1</v>
      </c>
      <c r="BU90" s="17"/>
      <c r="BV90" s="17"/>
      <c r="BW90" s="23">
        <f t="shared" si="14"/>
        <v>1</v>
      </c>
    </row>
    <row r="91" spans="1:75" ht="165.75" x14ac:dyDescent="0.25">
      <c r="A91" s="372" t="s">
        <v>396</v>
      </c>
      <c r="B91" s="64"/>
      <c r="C91" s="65"/>
      <c r="D91" s="65"/>
      <c r="E91" s="65"/>
      <c r="F91" s="65"/>
      <c r="G91" s="65"/>
      <c r="H91" s="65"/>
      <c r="I91" s="75"/>
      <c r="J91" s="54"/>
      <c r="K91" s="53" t="s">
        <v>45</v>
      </c>
      <c r="L91" s="54"/>
      <c r="M91" s="104"/>
      <c r="N91" s="111">
        <f t="shared" si="12"/>
        <v>1</v>
      </c>
      <c r="O91" s="74" t="s">
        <v>503</v>
      </c>
      <c r="P91" s="3"/>
      <c r="Q91" s="27" t="s">
        <v>318</v>
      </c>
      <c r="R91" s="384" t="s">
        <v>504</v>
      </c>
      <c r="S91" s="385" t="s">
        <v>500</v>
      </c>
      <c r="T91" s="50"/>
      <c r="U91" s="50"/>
      <c r="V91" s="3" t="s">
        <v>391</v>
      </c>
      <c r="W91" s="3"/>
      <c r="X91" s="3"/>
      <c r="Y91" s="51"/>
      <c r="Z91" s="132"/>
      <c r="AA91" s="132"/>
      <c r="AB91" s="132"/>
      <c r="AC91" s="132"/>
      <c r="AD91" s="132"/>
      <c r="AE91" s="132"/>
      <c r="AF91" s="132"/>
      <c r="AG91" s="132"/>
      <c r="AH91" s="132"/>
      <c r="AI91" s="143">
        <f t="shared" si="8"/>
        <v>0</v>
      </c>
      <c r="AJ91" s="14"/>
      <c r="AK91" s="14"/>
      <c r="AL91" s="14"/>
      <c r="AM91" s="14"/>
      <c r="AN91" s="14"/>
      <c r="AO91" s="14"/>
      <c r="AP91" s="16">
        <f t="shared" si="9"/>
        <v>0</v>
      </c>
      <c r="AQ91" s="19">
        <v>1</v>
      </c>
      <c r="AR91" s="19"/>
      <c r="AS91" s="19"/>
      <c r="AT91" s="19"/>
      <c r="AU91" s="19"/>
      <c r="AV91" s="19"/>
      <c r="AW91" s="19"/>
      <c r="AX91" s="19"/>
      <c r="AY91" s="19"/>
      <c r="AZ91" s="19"/>
      <c r="BA91" s="19"/>
      <c r="BB91" s="19"/>
      <c r="BC91" s="19"/>
      <c r="BD91" s="19"/>
      <c r="BE91" s="18">
        <f t="shared" si="10"/>
        <v>1</v>
      </c>
      <c r="BF91" s="20">
        <f t="shared" si="11"/>
        <v>1</v>
      </c>
      <c r="BG91" s="26"/>
      <c r="BH91" s="26"/>
      <c r="BI91" s="26"/>
      <c r="BJ91" s="26">
        <v>1</v>
      </c>
      <c r="BK91" s="26">
        <v>1</v>
      </c>
      <c r="BL91" s="26"/>
      <c r="BM91" s="25">
        <f t="shared" si="13"/>
        <v>2</v>
      </c>
      <c r="BN91" s="17"/>
      <c r="BO91" s="17"/>
      <c r="BP91" s="17"/>
      <c r="BQ91" s="17"/>
      <c r="BR91" s="17"/>
      <c r="BS91" s="17"/>
      <c r="BT91" s="17">
        <v>1</v>
      </c>
      <c r="BU91" s="17"/>
      <c r="BV91" s="17"/>
      <c r="BW91" s="23">
        <f t="shared" si="14"/>
        <v>1</v>
      </c>
    </row>
    <row r="92" spans="1:75" ht="114.75" x14ac:dyDescent="0.25">
      <c r="A92" s="372" t="s">
        <v>397</v>
      </c>
      <c r="B92" s="64"/>
      <c r="C92" s="65"/>
      <c r="D92" s="65"/>
      <c r="E92" s="51"/>
      <c r="F92" s="65"/>
      <c r="G92" s="65"/>
      <c r="H92" s="65"/>
      <c r="I92" s="75"/>
      <c r="J92" s="54"/>
      <c r="K92" s="53" t="s">
        <v>45</v>
      </c>
      <c r="L92" s="54"/>
      <c r="M92" s="104"/>
      <c r="N92" s="111">
        <f t="shared" si="12"/>
        <v>1</v>
      </c>
      <c r="O92" s="74" t="s">
        <v>505</v>
      </c>
      <c r="P92" s="3"/>
      <c r="Q92" s="27" t="s">
        <v>318</v>
      </c>
      <c r="R92" s="384" t="s">
        <v>506</v>
      </c>
      <c r="S92" s="385" t="s">
        <v>500</v>
      </c>
      <c r="T92" s="50"/>
      <c r="U92" s="50"/>
      <c r="V92" s="3" t="s">
        <v>391</v>
      </c>
      <c r="W92" s="3"/>
      <c r="X92" s="3"/>
      <c r="Y92" s="51"/>
      <c r="Z92" s="132"/>
      <c r="AA92" s="132"/>
      <c r="AB92" s="132"/>
      <c r="AC92" s="132"/>
      <c r="AD92" s="132"/>
      <c r="AE92" s="132"/>
      <c r="AF92" s="132"/>
      <c r="AG92" s="132"/>
      <c r="AH92" s="132"/>
      <c r="AI92" s="143">
        <f t="shared" si="8"/>
        <v>0</v>
      </c>
      <c r="AJ92" s="14"/>
      <c r="AK92" s="14"/>
      <c r="AL92" s="14"/>
      <c r="AM92" s="14"/>
      <c r="AN92" s="14"/>
      <c r="AO92" s="14"/>
      <c r="AP92" s="16">
        <f t="shared" si="9"/>
        <v>0</v>
      </c>
      <c r="AQ92" s="19">
        <v>1</v>
      </c>
      <c r="AR92" s="19"/>
      <c r="AS92" s="19"/>
      <c r="AT92" s="19"/>
      <c r="AU92" s="19"/>
      <c r="AV92" s="19"/>
      <c r="AW92" s="19"/>
      <c r="AX92" s="19"/>
      <c r="AY92" s="19"/>
      <c r="AZ92" s="19"/>
      <c r="BA92" s="19"/>
      <c r="BB92" s="19"/>
      <c r="BC92" s="19"/>
      <c r="BD92" s="19"/>
      <c r="BE92" s="18">
        <f t="shared" si="10"/>
        <v>1</v>
      </c>
      <c r="BF92" s="20">
        <f t="shared" si="11"/>
        <v>1</v>
      </c>
      <c r="BG92" s="26"/>
      <c r="BH92" s="26"/>
      <c r="BI92" s="26"/>
      <c r="BJ92" s="26">
        <v>1</v>
      </c>
      <c r="BK92" s="26">
        <v>1</v>
      </c>
      <c r="BL92" s="26"/>
      <c r="BM92" s="25">
        <f t="shared" si="13"/>
        <v>2</v>
      </c>
      <c r="BN92" s="17"/>
      <c r="BO92" s="17"/>
      <c r="BP92" s="17"/>
      <c r="BQ92" s="17"/>
      <c r="BR92" s="17"/>
      <c r="BS92" s="17"/>
      <c r="BT92" s="17"/>
      <c r="BU92" s="17"/>
      <c r="BV92" s="17">
        <v>1</v>
      </c>
      <c r="BW92" s="23">
        <f t="shared" si="14"/>
        <v>1</v>
      </c>
    </row>
    <row r="93" spans="1:75" ht="140.25" x14ac:dyDescent="0.25">
      <c r="A93" s="372" t="s">
        <v>398</v>
      </c>
      <c r="B93" s="64"/>
      <c r="C93" s="65"/>
      <c r="D93" s="65"/>
      <c r="E93" s="65"/>
      <c r="F93" s="65"/>
      <c r="G93" s="65"/>
      <c r="H93" s="65"/>
      <c r="I93" s="75"/>
      <c r="J93" s="54"/>
      <c r="K93" s="367" t="s">
        <v>303</v>
      </c>
      <c r="L93" s="54"/>
      <c r="M93" s="104"/>
      <c r="N93" s="111">
        <f t="shared" si="12"/>
        <v>1</v>
      </c>
      <c r="O93" s="74" t="s">
        <v>507</v>
      </c>
      <c r="P93" s="3"/>
      <c r="Q93" s="27" t="s">
        <v>318</v>
      </c>
      <c r="R93" s="384" t="s">
        <v>508</v>
      </c>
      <c r="S93" s="385" t="s">
        <v>500</v>
      </c>
      <c r="T93" s="50"/>
      <c r="U93" s="50"/>
      <c r="V93" s="3" t="s">
        <v>391</v>
      </c>
      <c r="W93" s="3"/>
      <c r="X93" s="3"/>
      <c r="Y93" s="51"/>
      <c r="Z93" s="132"/>
      <c r="AA93" s="132"/>
      <c r="AB93" s="132"/>
      <c r="AC93" s="132"/>
      <c r="AD93" s="132"/>
      <c r="AE93" s="132"/>
      <c r="AF93" s="132"/>
      <c r="AG93" s="132"/>
      <c r="AH93" s="132"/>
      <c r="AI93" s="143">
        <f t="shared" si="8"/>
        <v>0</v>
      </c>
      <c r="AJ93" s="14"/>
      <c r="AK93" s="14"/>
      <c r="AL93" s="14"/>
      <c r="AM93" s="14"/>
      <c r="AN93" s="14"/>
      <c r="AO93" s="14"/>
      <c r="AP93" s="16">
        <f t="shared" si="9"/>
        <v>0</v>
      </c>
      <c r="AQ93" s="19">
        <v>1</v>
      </c>
      <c r="AR93" s="19"/>
      <c r="AS93" s="19"/>
      <c r="AT93" s="19"/>
      <c r="AU93" s="19"/>
      <c r="AV93" s="19"/>
      <c r="AW93" s="19"/>
      <c r="AX93" s="19"/>
      <c r="AY93" s="19"/>
      <c r="AZ93" s="19"/>
      <c r="BA93" s="19"/>
      <c r="BB93" s="19"/>
      <c r="BC93" s="19"/>
      <c r="BD93" s="19"/>
      <c r="BE93" s="18">
        <f t="shared" si="10"/>
        <v>1</v>
      </c>
      <c r="BF93" s="20">
        <f t="shared" si="11"/>
        <v>1</v>
      </c>
      <c r="BG93" s="26"/>
      <c r="BH93" s="26"/>
      <c r="BI93" s="26">
        <v>1</v>
      </c>
      <c r="BJ93" s="26">
        <v>1</v>
      </c>
      <c r="BK93" s="26"/>
      <c r="BL93" s="26"/>
      <c r="BM93" s="25">
        <f t="shared" si="13"/>
        <v>2</v>
      </c>
      <c r="BN93" s="17"/>
      <c r="BO93" s="17"/>
      <c r="BP93" s="17"/>
      <c r="BQ93" s="17"/>
      <c r="BR93" s="17"/>
      <c r="BS93" s="17"/>
      <c r="BT93" s="17"/>
      <c r="BU93" s="17">
        <v>1</v>
      </c>
      <c r="BV93" s="17"/>
      <c r="BW93" s="23">
        <f t="shared" si="14"/>
        <v>1</v>
      </c>
    </row>
    <row r="94" spans="1:75" ht="165.75" x14ac:dyDescent="0.25">
      <c r="A94" s="372" t="s">
        <v>399</v>
      </c>
      <c r="B94" s="64"/>
      <c r="C94" s="65"/>
      <c r="D94" s="65"/>
      <c r="E94" s="65"/>
      <c r="F94" s="65"/>
      <c r="G94" s="65"/>
      <c r="H94" s="65"/>
      <c r="I94" s="75"/>
      <c r="J94" s="54"/>
      <c r="K94" s="367" t="s">
        <v>303</v>
      </c>
      <c r="L94" s="54"/>
      <c r="M94" s="104"/>
      <c r="N94" s="111">
        <f t="shared" si="12"/>
        <v>1</v>
      </c>
      <c r="O94" s="74" t="s">
        <v>1603</v>
      </c>
      <c r="P94" s="3"/>
      <c r="Q94" s="27" t="s">
        <v>318</v>
      </c>
      <c r="R94" s="384" t="s">
        <v>509</v>
      </c>
      <c r="S94" s="385" t="s">
        <v>500</v>
      </c>
      <c r="T94" s="50"/>
      <c r="U94" s="50"/>
      <c r="V94" s="3" t="s">
        <v>391</v>
      </c>
      <c r="W94" s="3"/>
      <c r="X94" s="3"/>
      <c r="Y94" s="51"/>
      <c r="Z94" s="132">
        <v>1</v>
      </c>
      <c r="AA94" s="132"/>
      <c r="AB94" s="132"/>
      <c r="AC94" s="132"/>
      <c r="AD94" s="132"/>
      <c r="AE94" s="132"/>
      <c r="AF94" s="132"/>
      <c r="AG94" s="132"/>
      <c r="AH94" s="132"/>
      <c r="AI94" s="143">
        <f t="shared" si="8"/>
        <v>1</v>
      </c>
      <c r="AJ94" s="14"/>
      <c r="AK94" s="14"/>
      <c r="AL94" s="14"/>
      <c r="AM94" s="14"/>
      <c r="AN94" s="14"/>
      <c r="AO94" s="14"/>
      <c r="AP94" s="16">
        <f t="shared" si="9"/>
        <v>0</v>
      </c>
      <c r="AQ94" s="19">
        <v>1</v>
      </c>
      <c r="AR94" s="19"/>
      <c r="AS94" s="19"/>
      <c r="AT94" s="19"/>
      <c r="AU94" s="19"/>
      <c r="AV94" s="19"/>
      <c r="AW94" s="19"/>
      <c r="AX94" s="19"/>
      <c r="AY94" s="19"/>
      <c r="AZ94" s="19"/>
      <c r="BA94" s="19"/>
      <c r="BB94" s="19"/>
      <c r="BC94" s="19"/>
      <c r="BD94" s="19"/>
      <c r="BE94" s="18">
        <f t="shared" si="10"/>
        <v>1</v>
      </c>
      <c r="BF94" s="20">
        <f t="shared" si="11"/>
        <v>2</v>
      </c>
      <c r="BG94" s="26"/>
      <c r="BH94" s="26"/>
      <c r="BI94" s="26">
        <v>1</v>
      </c>
      <c r="BJ94" s="26">
        <v>1</v>
      </c>
      <c r="BK94" s="26">
        <v>1</v>
      </c>
      <c r="BL94" s="26"/>
      <c r="BM94" s="25">
        <f t="shared" si="13"/>
        <v>3</v>
      </c>
      <c r="BN94" s="17"/>
      <c r="BO94" s="17"/>
      <c r="BP94" s="17"/>
      <c r="BQ94" s="17"/>
      <c r="BR94" s="17"/>
      <c r="BS94" s="17"/>
      <c r="BT94" s="17"/>
      <c r="BU94" s="17"/>
      <c r="BV94" s="17">
        <v>1</v>
      </c>
      <c r="BW94" s="23">
        <f t="shared" si="14"/>
        <v>1</v>
      </c>
    </row>
    <row r="95" spans="1:75" ht="89.25" x14ac:dyDescent="0.25">
      <c r="A95" s="372" t="s">
        <v>400</v>
      </c>
      <c r="B95" s="65"/>
      <c r="C95" s="65"/>
      <c r="D95" s="65"/>
      <c r="E95" s="65"/>
      <c r="F95" s="65"/>
      <c r="G95" s="65"/>
      <c r="H95" s="65"/>
      <c r="I95" s="75"/>
      <c r="J95" s="54"/>
      <c r="K95" s="53" t="s">
        <v>45</v>
      </c>
      <c r="L95" s="54"/>
      <c r="M95" s="104"/>
      <c r="N95" s="111">
        <f t="shared" si="12"/>
        <v>1</v>
      </c>
      <c r="O95" s="74" t="s">
        <v>510</v>
      </c>
      <c r="P95" s="3"/>
      <c r="Q95" s="27" t="s">
        <v>318</v>
      </c>
      <c r="R95" s="384" t="s">
        <v>511</v>
      </c>
      <c r="S95" s="385" t="s">
        <v>500</v>
      </c>
      <c r="T95" s="50"/>
      <c r="U95" s="50"/>
      <c r="V95" s="3" t="s">
        <v>391</v>
      </c>
      <c r="W95" s="3"/>
      <c r="X95" s="3"/>
      <c r="Y95" s="51"/>
      <c r="Z95" s="132">
        <v>1</v>
      </c>
      <c r="AA95" s="132"/>
      <c r="AB95" s="132"/>
      <c r="AC95" s="132"/>
      <c r="AD95" s="132"/>
      <c r="AE95" s="132"/>
      <c r="AF95" s="132"/>
      <c r="AG95" s="132"/>
      <c r="AH95" s="132"/>
      <c r="AI95" s="143">
        <f t="shared" si="8"/>
        <v>1</v>
      </c>
      <c r="AJ95" s="14"/>
      <c r="AK95" s="14"/>
      <c r="AL95" s="14"/>
      <c r="AM95" s="14"/>
      <c r="AN95" s="14"/>
      <c r="AO95" s="14"/>
      <c r="AP95" s="16">
        <f t="shared" si="9"/>
        <v>0</v>
      </c>
      <c r="AQ95" s="19">
        <v>1</v>
      </c>
      <c r="AR95" s="19"/>
      <c r="AS95" s="19"/>
      <c r="AT95" s="19"/>
      <c r="AU95" s="19"/>
      <c r="AV95" s="19"/>
      <c r="AW95" s="19"/>
      <c r="AX95" s="19"/>
      <c r="AY95" s="19"/>
      <c r="AZ95" s="19"/>
      <c r="BA95" s="19"/>
      <c r="BB95" s="19"/>
      <c r="BC95" s="19"/>
      <c r="BD95" s="19"/>
      <c r="BE95" s="18">
        <f t="shared" si="10"/>
        <v>1</v>
      </c>
      <c r="BF95" s="20">
        <f t="shared" si="11"/>
        <v>2</v>
      </c>
      <c r="BG95" s="26"/>
      <c r="BH95" s="26"/>
      <c r="BI95" s="26">
        <v>1</v>
      </c>
      <c r="BJ95" s="26">
        <v>1</v>
      </c>
      <c r="BK95" s="26">
        <v>1</v>
      </c>
      <c r="BL95" s="26"/>
      <c r="BM95" s="25">
        <f t="shared" si="13"/>
        <v>3</v>
      </c>
      <c r="BN95" s="17"/>
      <c r="BO95" s="17"/>
      <c r="BP95" s="17"/>
      <c r="BQ95" s="17"/>
      <c r="BR95" s="17"/>
      <c r="BS95" s="17"/>
      <c r="BT95" s="17"/>
      <c r="BU95" s="17">
        <v>1</v>
      </c>
      <c r="BV95" s="17"/>
      <c r="BW95" s="23">
        <f t="shared" si="14"/>
        <v>1</v>
      </c>
    </row>
    <row r="96" spans="1:75" ht="165.75" x14ac:dyDescent="0.25">
      <c r="A96" s="372" t="s">
        <v>401</v>
      </c>
      <c r="B96" s="50"/>
      <c r="C96" s="65"/>
      <c r="D96" s="65"/>
      <c r="E96" s="65"/>
      <c r="F96" s="65"/>
      <c r="G96" s="65"/>
      <c r="H96" s="65"/>
      <c r="I96" s="75"/>
      <c r="J96" s="54"/>
      <c r="K96" s="53" t="s">
        <v>45</v>
      </c>
      <c r="L96" s="54"/>
      <c r="M96" s="104"/>
      <c r="N96" s="111">
        <f t="shared" si="12"/>
        <v>1</v>
      </c>
      <c r="O96" s="74" t="s">
        <v>512</v>
      </c>
      <c r="P96" s="3"/>
      <c r="Q96" s="27" t="s">
        <v>318</v>
      </c>
      <c r="R96" s="385" t="s">
        <v>513</v>
      </c>
      <c r="S96" s="385" t="s">
        <v>500</v>
      </c>
      <c r="T96" s="50"/>
      <c r="U96" s="50"/>
      <c r="V96" s="3" t="s">
        <v>391</v>
      </c>
      <c r="W96" s="3"/>
      <c r="X96" s="3"/>
      <c r="Y96" s="51"/>
      <c r="Z96" s="132">
        <v>1</v>
      </c>
      <c r="AA96" s="132"/>
      <c r="AB96" s="132"/>
      <c r="AC96" s="132"/>
      <c r="AD96" s="132"/>
      <c r="AE96" s="132"/>
      <c r="AF96" s="132"/>
      <c r="AG96" s="132"/>
      <c r="AH96" s="132"/>
      <c r="AI96" s="143">
        <f t="shared" si="8"/>
        <v>1</v>
      </c>
      <c r="AJ96" s="14"/>
      <c r="AK96" s="14"/>
      <c r="AL96" s="14"/>
      <c r="AM96" s="14"/>
      <c r="AN96" s="14"/>
      <c r="AO96" s="14"/>
      <c r="AP96" s="16">
        <f t="shared" si="9"/>
        <v>0</v>
      </c>
      <c r="AQ96" s="19">
        <v>1</v>
      </c>
      <c r="AR96" s="19"/>
      <c r="AS96" s="19"/>
      <c r="AT96" s="19"/>
      <c r="AU96" s="19"/>
      <c r="AV96" s="19"/>
      <c r="AW96" s="19"/>
      <c r="AX96" s="19"/>
      <c r="AY96" s="19"/>
      <c r="AZ96" s="19"/>
      <c r="BA96" s="19"/>
      <c r="BB96" s="19"/>
      <c r="BC96" s="19"/>
      <c r="BD96" s="19"/>
      <c r="BE96" s="18">
        <f t="shared" si="10"/>
        <v>1</v>
      </c>
      <c r="BF96" s="20">
        <f t="shared" si="11"/>
        <v>2</v>
      </c>
      <c r="BG96" s="26"/>
      <c r="BH96" s="26"/>
      <c r="BI96" s="26">
        <v>1</v>
      </c>
      <c r="BJ96" s="26">
        <v>1</v>
      </c>
      <c r="BK96" s="26">
        <v>1</v>
      </c>
      <c r="BL96" s="26"/>
      <c r="BM96" s="25">
        <f t="shared" si="13"/>
        <v>3</v>
      </c>
      <c r="BN96" s="17"/>
      <c r="BO96" s="17"/>
      <c r="BP96" s="17"/>
      <c r="BQ96" s="17"/>
      <c r="BR96" s="17"/>
      <c r="BS96" s="17">
        <v>1</v>
      </c>
      <c r="BT96" s="17"/>
      <c r="BU96" s="17"/>
      <c r="BV96" s="17"/>
      <c r="BW96" s="23">
        <f t="shared" si="14"/>
        <v>1</v>
      </c>
    </row>
    <row r="97" spans="1:75" ht="140.25" x14ac:dyDescent="0.25">
      <c r="A97" s="372" t="s">
        <v>402</v>
      </c>
      <c r="B97" s="64"/>
      <c r="C97" s="65"/>
      <c r="D97" s="65"/>
      <c r="E97" s="80"/>
      <c r="F97" s="65"/>
      <c r="G97" s="65"/>
      <c r="H97" s="65"/>
      <c r="I97" s="75"/>
      <c r="J97" s="54"/>
      <c r="K97" s="53" t="s">
        <v>45</v>
      </c>
      <c r="L97" s="54"/>
      <c r="M97" s="104"/>
      <c r="N97" s="111">
        <f t="shared" si="12"/>
        <v>1</v>
      </c>
      <c r="O97" s="74" t="s">
        <v>514</v>
      </c>
      <c r="P97" s="3"/>
      <c r="Q97" s="27" t="s">
        <v>318</v>
      </c>
      <c r="R97" s="385" t="s">
        <v>515</v>
      </c>
      <c r="S97" s="385" t="s">
        <v>500</v>
      </c>
      <c r="T97" s="50"/>
      <c r="U97" s="50"/>
      <c r="V97" s="3" t="s">
        <v>391</v>
      </c>
      <c r="W97" s="3"/>
      <c r="X97" s="3"/>
      <c r="Y97" s="51"/>
      <c r="Z97" s="132"/>
      <c r="AA97" s="132"/>
      <c r="AB97" s="132"/>
      <c r="AC97" s="132"/>
      <c r="AD97" s="132"/>
      <c r="AE97" s="132"/>
      <c r="AF97" s="132"/>
      <c r="AG97" s="132"/>
      <c r="AH97" s="132"/>
      <c r="AI97" s="143">
        <f t="shared" si="8"/>
        <v>0</v>
      </c>
      <c r="AJ97" s="14"/>
      <c r="AK97" s="14"/>
      <c r="AL97" s="14"/>
      <c r="AM97" s="14"/>
      <c r="AN97" s="14"/>
      <c r="AO97" s="14"/>
      <c r="AP97" s="16">
        <f t="shared" si="9"/>
        <v>0</v>
      </c>
      <c r="AQ97" s="19">
        <v>1</v>
      </c>
      <c r="AR97" s="19"/>
      <c r="AS97" s="19"/>
      <c r="AT97" s="19"/>
      <c r="AU97" s="19"/>
      <c r="AV97" s="19"/>
      <c r="AW97" s="19"/>
      <c r="AX97" s="19"/>
      <c r="AY97" s="19"/>
      <c r="AZ97" s="19"/>
      <c r="BA97" s="19"/>
      <c r="BB97" s="19"/>
      <c r="BC97" s="19"/>
      <c r="BD97" s="19"/>
      <c r="BE97" s="18">
        <f t="shared" si="10"/>
        <v>1</v>
      </c>
      <c r="BF97" s="20">
        <f t="shared" si="11"/>
        <v>1</v>
      </c>
      <c r="BG97" s="26"/>
      <c r="BH97" s="26"/>
      <c r="BI97" s="26">
        <v>1</v>
      </c>
      <c r="BJ97" s="26">
        <v>1</v>
      </c>
      <c r="BK97" s="26">
        <v>1</v>
      </c>
      <c r="BL97" s="26"/>
      <c r="BM97" s="25">
        <f t="shared" si="13"/>
        <v>3</v>
      </c>
      <c r="BN97" s="17"/>
      <c r="BO97" s="17"/>
      <c r="BP97" s="17"/>
      <c r="BQ97" s="17"/>
      <c r="BR97" s="17"/>
      <c r="BS97" s="17"/>
      <c r="BT97" s="17"/>
      <c r="BU97" s="17">
        <v>1</v>
      </c>
      <c r="BV97" s="17"/>
      <c r="BW97" s="23">
        <f t="shared" si="14"/>
        <v>1</v>
      </c>
    </row>
    <row r="98" spans="1:75" ht="153" x14ac:dyDescent="0.25">
      <c r="A98" s="372" t="s">
        <v>403</v>
      </c>
      <c r="B98" s="64"/>
      <c r="C98" s="65"/>
      <c r="D98" s="65"/>
      <c r="E98" s="65"/>
      <c r="F98" s="65"/>
      <c r="G98" s="65"/>
      <c r="H98" s="65"/>
      <c r="I98" s="75"/>
      <c r="J98" s="54"/>
      <c r="K98" s="53" t="s">
        <v>45</v>
      </c>
      <c r="L98" s="54"/>
      <c r="M98" s="104"/>
      <c r="N98" s="111">
        <f t="shared" si="12"/>
        <v>1</v>
      </c>
      <c r="O98" s="74" t="s">
        <v>516</v>
      </c>
      <c r="P98" s="3"/>
      <c r="Q98" s="27" t="s">
        <v>318</v>
      </c>
      <c r="R98" s="384" t="s">
        <v>517</v>
      </c>
      <c r="S98" s="385" t="s">
        <v>500</v>
      </c>
      <c r="T98" s="50"/>
      <c r="U98" s="50"/>
      <c r="V98" s="3" t="s">
        <v>391</v>
      </c>
      <c r="W98" s="3"/>
      <c r="X98" s="3"/>
      <c r="Y98" s="51"/>
      <c r="Z98" s="132"/>
      <c r="AA98" s="132"/>
      <c r="AB98" s="132"/>
      <c r="AC98" s="132"/>
      <c r="AD98" s="132"/>
      <c r="AE98" s="132"/>
      <c r="AF98" s="132"/>
      <c r="AG98" s="132"/>
      <c r="AH98" s="132"/>
      <c r="AI98" s="143">
        <f t="shared" si="8"/>
        <v>0</v>
      </c>
      <c r="AJ98" s="14"/>
      <c r="AK98" s="14"/>
      <c r="AL98" s="14"/>
      <c r="AM98" s="14"/>
      <c r="AN98" s="14"/>
      <c r="AO98" s="14"/>
      <c r="AP98" s="16">
        <f t="shared" si="9"/>
        <v>0</v>
      </c>
      <c r="AQ98" s="19">
        <v>1</v>
      </c>
      <c r="AR98" s="19"/>
      <c r="AS98" s="19"/>
      <c r="AT98" s="19"/>
      <c r="AU98" s="19"/>
      <c r="AV98" s="19"/>
      <c r="AW98" s="19"/>
      <c r="AX98" s="19"/>
      <c r="AY98" s="19"/>
      <c r="AZ98" s="19"/>
      <c r="BA98" s="19"/>
      <c r="BB98" s="19"/>
      <c r="BC98" s="19"/>
      <c r="BD98" s="19"/>
      <c r="BE98" s="18">
        <f t="shared" si="10"/>
        <v>1</v>
      </c>
      <c r="BF98" s="20">
        <f t="shared" si="11"/>
        <v>1</v>
      </c>
      <c r="BG98" s="26"/>
      <c r="BH98" s="26"/>
      <c r="BI98" s="26"/>
      <c r="BJ98" s="26">
        <v>1</v>
      </c>
      <c r="BK98" s="26">
        <v>1</v>
      </c>
      <c r="BL98" s="26"/>
      <c r="BM98" s="25">
        <f t="shared" si="13"/>
        <v>2</v>
      </c>
      <c r="BN98" s="17"/>
      <c r="BO98" s="17"/>
      <c r="BP98" s="17"/>
      <c r="BQ98" s="17"/>
      <c r="BR98" s="17"/>
      <c r="BS98" s="17"/>
      <c r="BT98" s="17"/>
      <c r="BU98" s="17">
        <v>1</v>
      </c>
      <c r="BV98" s="17"/>
      <c r="BW98" s="23">
        <f t="shared" si="14"/>
        <v>1</v>
      </c>
    </row>
    <row r="99" spans="1:75" ht="89.25" x14ac:dyDescent="0.25">
      <c r="A99" s="372" t="s">
        <v>404</v>
      </c>
      <c r="B99" s="64"/>
      <c r="C99" s="65"/>
      <c r="D99" s="65"/>
      <c r="E99" s="65"/>
      <c r="F99" s="65"/>
      <c r="G99" s="65"/>
      <c r="H99" s="65"/>
      <c r="I99" s="75"/>
      <c r="J99" s="54"/>
      <c r="K99" s="53" t="s">
        <v>44</v>
      </c>
      <c r="L99" s="54"/>
      <c r="M99" s="104"/>
      <c r="N99" s="111">
        <f t="shared" si="12"/>
        <v>1</v>
      </c>
      <c r="O99" s="74" t="s">
        <v>518</v>
      </c>
      <c r="P99" s="3"/>
      <c r="Q99" s="27" t="s">
        <v>318</v>
      </c>
      <c r="R99" s="384" t="s">
        <v>519</v>
      </c>
      <c r="S99" s="385" t="s">
        <v>500</v>
      </c>
      <c r="T99" s="50"/>
      <c r="U99" s="50"/>
      <c r="V99" s="3" t="s">
        <v>391</v>
      </c>
      <c r="W99" s="3"/>
      <c r="X99" s="3"/>
      <c r="Y99" s="51"/>
      <c r="Z99" s="132"/>
      <c r="AA99" s="132"/>
      <c r="AB99" s="132"/>
      <c r="AC99" s="132"/>
      <c r="AD99" s="132"/>
      <c r="AE99" s="132"/>
      <c r="AF99" s="132"/>
      <c r="AG99" s="132"/>
      <c r="AH99" s="132"/>
      <c r="AI99" s="143">
        <f t="shared" ref="AI99:AI130" si="15">SUM(Z99:AH99)</f>
        <v>0</v>
      </c>
      <c r="AJ99" s="14"/>
      <c r="AK99" s="14"/>
      <c r="AL99" s="14"/>
      <c r="AM99" s="14"/>
      <c r="AN99" s="14"/>
      <c r="AO99" s="14"/>
      <c r="AP99" s="16">
        <f t="shared" si="9"/>
        <v>0</v>
      </c>
      <c r="AQ99" s="19">
        <v>1</v>
      </c>
      <c r="AR99" s="19"/>
      <c r="AS99" s="19"/>
      <c r="AT99" s="19"/>
      <c r="AU99" s="19"/>
      <c r="AV99" s="19"/>
      <c r="AW99" s="19"/>
      <c r="AX99" s="19"/>
      <c r="AY99" s="19"/>
      <c r="AZ99" s="19"/>
      <c r="BA99" s="19"/>
      <c r="BB99" s="19"/>
      <c r="BC99" s="19"/>
      <c r="BD99" s="19"/>
      <c r="BE99" s="18">
        <f t="shared" si="10"/>
        <v>1</v>
      </c>
      <c r="BF99" s="20">
        <f t="shared" si="11"/>
        <v>1</v>
      </c>
      <c r="BG99" s="26"/>
      <c r="BH99" s="26"/>
      <c r="BI99" s="26"/>
      <c r="BJ99" s="26"/>
      <c r="BK99" s="26"/>
      <c r="BL99" s="26">
        <v>1</v>
      </c>
      <c r="BM99" s="25">
        <f t="shared" si="13"/>
        <v>1</v>
      </c>
      <c r="BN99" s="17"/>
      <c r="BO99" s="17"/>
      <c r="BP99" s="17"/>
      <c r="BQ99" s="17"/>
      <c r="BR99" s="17"/>
      <c r="BS99" s="17"/>
      <c r="BT99" s="17"/>
      <c r="BU99" s="17"/>
      <c r="BV99" s="17">
        <v>1</v>
      </c>
      <c r="BW99" s="23">
        <f t="shared" si="14"/>
        <v>1</v>
      </c>
    </row>
    <row r="100" spans="1:75" ht="153" x14ac:dyDescent="0.25">
      <c r="A100" s="372" t="s">
        <v>405</v>
      </c>
      <c r="B100" s="50"/>
      <c r="C100" s="65"/>
      <c r="D100" s="65"/>
      <c r="E100" s="65"/>
      <c r="F100" s="65"/>
      <c r="G100" s="65"/>
      <c r="H100" s="65"/>
      <c r="I100" s="75"/>
      <c r="J100" s="54"/>
      <c r="K100" s="53" t="s">
        <v>45</v>
      </c>
      <c r="L100" s="54"/>
      <c r="M100" s="104"/>
      <c r="N100" s="111">
        <f t="shared" si="12"/>
        <v>1</v>
      </c>
      <c r="O100" s="74" t="s">
        <v>520</v>
      </c>
      <c r="P100" s="3"/>
      <c r="Q100" s="27" t="s">
        <v>318</v>
      </c>
      <c r="R100" s="384" t="s">
        <v>521</v>
      </c>
      <c r="S100" s="385" t="s">
        <v>500</v>
      </c>
      <c r="T100" s="50"/>
      <c r="U100" s="50"/>
      <c r="V100" s="3" t="s">
        <v>391</v>
      </c>
      <c r="W100" s="3"/>
      <c r="X100" s="3"/>
      <c r="Y100" s="51"/>
      <c r="Z100" s="132"/>
      <c r="AA100" s="132"/>
      <c r="AB100" s="132"/>
      <c r="AC100" s="132"/>
      <c r="AD100" s="132"/>
      <c r="AE100" s="132"/>
      <c r="AF100" s="132"/>
      <c r="AG100" s="132"/>
      <c r="AH100" s="132"/>
      <c r="AI100" s="143">
        <f t="shared" si="15"/>
        <v>0</v>
      </c>
      <c r="AJ100" s="14"/>
      <c r="AK100" s="14"/>
      <c r="AL100" s="14"/>
      <c r="AM100" s="14"/>
      <c r="AN100" s="14"/>
      <c r="AO100" s="14"/>
      <c r="AP100" s="16">
        <f t="shared" si="9"/>
        <v>0</v>
      </c>
      <c r="AQ100" s="19">
        <v>1</v>
      </c>
      <c r="AR100" s="19"/>
      <c r="AS100" s="19"/>
      <c r="AT100" s="19"/>
      <c r="AU100" s="19"/>
      <c r="AV100" s="19"/>
      <c r="AW100" s="19"/>
      <c r="AX100" s="19"/>
      <c r="AY100" s="19"/>
      <c r="AZ100" s="19"/>
      <c r="BA100" s="19"/>
      <c r="BB100" s="19"/>
      <c r="BC100" s="19"/>
      <c r="BD100" s="19"/>
      <c r="BE100" s="18">
        <f t="shared" si="10"/>
        <v>1</v>
      </c>
      <c r="BF100" s="20">
        <f t="shared" si="11"/>
        <v>1</v>
      </c>
      <c r="BG100" s="26"/>
      <c r="BH100" s="26"/>
      <c r="BI100" s="26">
        <v>1</v>
      </c>
      <c r="BJ100" s="26">
        <v>1</v>
      </c>
      <c r="BK100" s="26"/>
      <c r="BL100" s="26"/>
      <c r="BM100" s="25">
        <f t="shared" si="13"/>
        <v>2</v>
      </c>
      <c r="BN100" s="17"/>
      <c r="BO100" s="17"/>
      <c r="BP100" s="17"/>
      <c r="BQ100" s="17"/>
      <c r="BR100" s="17"/>
      <c r="BS100" s="17"/>
      <c r="BT100" s="17"/>
      <c r="BU100" s="17"/>
      <c r="BV100" s="17">
        <v>1</v>
      </c>
      <c r="BW100" s="23">
        <f t="shared" si="14"/>
        <v>1</v>
      </c>
    </row>
    <row r="101" spans="1:75" ht="153" x14ac:dyDescent="0.25">
      <c r="A101" s="372" t="s">
        <v>406</v>
      </c>
      <c r="B101" s="64"/>
      <c r="C101" s="65"/>
      <c r="D101" s="65"/>
      <c r="E101" s="65"/>
      <c r="F101" s="65"/>
      <c r="G101" s="65"/>
      <c r="H101" s="65"/>
      <c r="I101" s="75"/>
      <c r="J101" s="54"/>
      <c r="K101" s="53" t="s">
        <v>44</v>
      </c>
      <c r="L101" s="54"/>
      <c r="M101" s="104"/>
      <c r="N101" s="111">
        <f t="shared" si="12"/>
        <v>1</v>
      </c>
      <c r="O101" s="74" t="s">
        <v>522</v>
      </c>
      <c r="P101" s="3"/>
      <c r="Q101" s="27" t="s">
        <v>524</v>
      </c>
      <c r="R101" s="384" t="s">
        <v>523</v>
      </c>
      <c r="S101" s="385" t="s">
        <v>500</v>
      </c>
      <c r="T101" s="50"/>
      <c r="U101" s="50"/>
      <c r="V101" s="3" t="s">
        <v>391</v>
      </c>
      <c r="W101" s="3"/>
      <c r="X101" s="3"/>
      <c r="Y101" s="51"/>
      <c r="Z101" s="132"/>
      <c r="AA101" s="132"/>
      <c r="AB101" s="132"/>
      <c r="AC101" s="132"/>
      <c r="AD101" s="132"/>
      <c r="AE101" s="132"/>
      <c r="AF101" s="132"/>
      <c r="AG101" s="132"/>
      <c r="AH101" s="132"/>
      <c r="AI101" s="143">
        <f t="shared" si="15"/>
        <v>0</v>
      </c>
      <c r="AJ101" s="14"/>
      <c r="AK101" s="14"/>
      <c r="AL101" s="14"/>
      <c r="AM101" s="14"/>
      <c r="AN101" s="14"/>
      <c r="AO101" s="14"/>
      <c r="AP101" s="16">
        <f t="shared" si="9"/>
        <v>0</v>
      </c>
      <c r="AQ101" s="19">
        <v>1</v>
      </c>
      <c r="AR101" s="19"/>
      <c r="AS101" s="19"/>
      <c r="AT101" s="19"/>
      <c r="AU101" s="19"/>
      <c r="AV101" s="19"/>
      <c r="AW101" s="19"/>
      <c r="AX101" s="19"/>
      <c r="AY101" s="19"/>
      <c r="AZ101" s="19"/>
      <c r="BA101" s="19"/>
      <c r="BB101" s="19"/>
      <c r="BC101" s="19"/>
      <c r="BD101" s="19"/>
      <c r="BE101" s="18">
        <f t="shared" si="10"/>
        <v>1</v>
      </c>
      <c r="BF101" s="20">
        <f t="shared" si="11"/>
        <v>1</v>
      </c>
      <c r="BG101" s="26"/>
      <c r="BH101" s="26"/>
      <c r="BI101" s="26">
        <v>1</v>
      </c>
      <c r="BJ101" s="26">
        <v>1</v>
      </c>
      <c r="BK101" s="26">
        <v>1</v>
      </c>
      <c r="BL101" s="26"/>
      <c r="BM101" s="25">
        <f t="shared" si="13"/>
        <v>3</v>
      </c>
      <c r="BN101" s="17"/>
      <c r="BO101" s="17"/>
      <c r="BP101" s="17"/>
      <c r="BQ101" s="17"/>
      <c r="BR101" s="17"/>
      <c r="BS101" s="17"/>
      <c r="BT101" s="17"/>
      <c r="BU101" s="17">
        <v>1</v>
      </c>
      <c r="BV101" s="17"/>
      <c r="BW101" s="23">
        <f t="shared" si="14"/>
        <v>1</v>
      </c>
    </row>
    <row r="102" spans="1:75" ht="63.75" x14ac:dyDescent="0.25">
      <c r="A102" s="372" t="s">
        <v>407</v>
      </c>
      <c r="B102" s="64"/>
      <c r="C102" s="65"/>
      <c r="D102" s="65"/>
      <c r="E102" s="65"/>
      <c r="F102" s="65"/>
      <c r="G102" s="65"/>
      <c r="H102" s="65"/>
      <c r="I102" s="75"/>
      <c r="J102" s="54"/>
      <c r="K102" s="53" t="s">
        <v>45</v>
      </c>
      <c r="L102" s="54"/>
      <c r="M102" s="104"/>
      <c r="N102" s="111">
        <f t="shared" si="12"/>
        <v>1</v>
      </c>
      <c r="O102" s="74" t="s">
        <v>525</v>
      </c>
      <c r="P102" s="3"/>
      <c r="Q102" s="27" t="s">
        <v>318</v>
      </c>
      <c r="R102" s="384" t="s">
        <v>526</v>
      </c>
      <c r="S102" s="385" t="s">
        <v>500</v>
      </c>
      <c r="T102" s="50"/>
      <c r="U102" s="50"/>
      <c r="V102" s="3" t="s">
        <v>391</v>
      </c>
      <c r="W102" s="3"/>
      <c r="X102" s="3"/>
      <c r="Y102" s="51"/>
      <c r="Z102" s="132"/>
      <c r="AA102" s="132"/>
      <c r="AB102" s="132"/>
      <c r="AC102" s="132"/>
      <c r="AD102" s="132"/>
      <c r="AE102" s="132"/>
      <c r="AF102" s="132"/>
      <c r="AG102" s="132"/>
      <c r="AH102" s="132"/>
      <c r="AI102" s="143">
        <f t="shared" si="15"/>
        <v>0</v>
      </c>
      <c r="AJ102" s="14"/>
      <c r="AK102" s="14"/>
      <c r="AL102" s="14"/>
      <c r="AM102" s="14"/>
      <c r="AN102" s="14"/>
      <c r="AO102" s="14"/>
      <c r="AP102" s="16">
        <f t="shared" si="9"/>
        <v>0</v>
      </c>
      <c r="AQ102" s="19">
        <v>1</v>
      </c>
      <c r="AR102" s="19"/>
      <c r="AS102" s="19"/>
      <c r="AT102" s="19"/>
      <c r="AU102" s="19"/>
      <c r="AV102" s="19"/>
      <c r="AW102" s="19"/>
      <c r="AX102" s="19"/>
      <c r="AY102" s="19"/>
      <c r="AZ102" s="19"/>
      <c r="BA102" s="19"/>
      <c r="BB102" s="19"/>
      <c r="BC102" s="19"/>
      <c r="BD102" s="19"/>
      <c r="BE102" s="18">
        <f t="shared" si="10"/>
        <v>1</v>
      </c>
      <c r="BF102" s="20">
        <f t="shared" si="11"/>
        <v>1</v>
      </c>
      <c r="BG102" s="26"/>
      <c r="BH102" s="26"/>
      <c r="BI102" s="26"/>
      <c r="BJ102" s="26">
        <v>1</v>
      </c>
      <c r="BK102" s="26">
        <v>1</v>
      </c>
      <c r="BL102" s="26"/>
      <c r="BM102" s="25">
        <f t="shared" si="13"/>
        <v>2</v>
      </c>
      <c r="BN102" s="17"/>
      <c r="BO102" s="17"/>
      <c r="BP102" s="17"/>
      <c r="BQ102" s="17"/>
      <c r="BR102" s="17"/>
      <c r="BS102" s="17"/>
      <c r="BT102" s="17">
        <v>1</v>
      </c>
      <c r="BU102" s="17"/>
      <c r="BV102" s="17"/>
      <c r="BW102" s="23">
        <f t="shared" si="14"/>
        <v>1</v>
      </c>
    </row>
    <row r="103" spans="1:75" ht="89.25" x14ac:dyDescent="0.25">
      <c r="A103" s="372" t="s">
        <v>408</v>
      </c>
      <c r="B103" s="64"/>
      <c r="C103" s="65"/>
      <c r="D103" s="65"/>
      <c r="E103" s="65"/>
      <c r="F103" s="65"/>
      <c r="G103" s="65"/>
      <c r="H103" s="65"/>
      <c r="I103" s="75"/>
      <c r="J103" s="54"/>
      <c r="K103" s="53" t="s">
        <v>45</v>
      </c>
      <c r="L103" s="54"/>
      <c r="M103" s="104"/>
      <c r="N103" s="111">
        <f t="shared" si="12"/>
        <v>1</v>
      </c>
      <c r="O103" s="74" t="s">
        <v>527</v>
      </c>
      <c r="P103" s="3"/>
      <c r="Q103" s="27" t="s">
        <v>524</v>
      </c>
      <c r="R103" s="384" t="s">
        <v>528</v>
      </c>
      <c r="S103" s="385" t="s">
        <v>500</v>
      </c>
      <c r="T103" s="50"/>
      <c r="U103" s="50"/>
      <c r="V103" s="3" t="s">
        <v>391</v>
      </c>
      <c r="W103" s="3"/>
      <c r="X103" s="3"/>
      <c r="Y103" s="51"/>
      <c r="Z103" s="132"/>
      <c r="AA103" s="132"/>
      <c r="AB103" s="132"/>
      <c r="AC103" s="132"/>
      <c r="AD103" s="132"/>
      <c r="AE103" s="132"/>
      <c r="AF103" s="132"/>
      <c r="AG103" s="132"/>
      <c r="AH103" s="132"/>
      <c r="AI103" s="143">
        <f t="shared" si="15"/>
        <v>0</v>
      </c>
      <c r="AJ103" s="14"/>
      <c r="AK103" s="14"/>
      <c r="AL103" s="14"/>
      <c r="AM103" s="14"/>
      <c r="AN103" s="14"/>
      <c r="AO103" s="14"/>
      <c r="AP103" s="16">
        <f t="shared" si="9"/>
        <v>0</v>
      </c>
      <c r="AQ103" s="19">
        <v>1</v>
      </c>
      <c r="AR103" s="19"/>
      <c r="AS103" s="19"/>
      <c r="AT103" s="19"/>
      <c r="AU103" s="19"/>
      <c r="AV103" s="19"/>
      <c r="AW103" s="19"/>
      <c r="AX103" s="19"/>
      <c r="AY103" s="19"/>
      <c r="AZ103" s="19"/>
      <c r="BA103" s="19"/>
      <c r="BB103" s="19"/>
      <c r="BC103" s="19"/>
      <c r="BD103" s="19"/>
      <c r="BE103" s="18">
        <f t="shared" si="10"/>
        <v>1</v>
      </c>
      <c r="BF103" s="20">
        <f t="shared" si="11"/>
        <v>1</v>
      </c>
      <c r="BG103" s="26"/>
      <c r="BH103" s="26"/>
      <c r="BI103" s="26">
        <v>1</v>
      </c>
      <c r="BJ103" s="26"/>
      <c r="BK103" s="26"/>
      <c r="BL103" s="26"/>
      <c r="BM103" s="25">
        <f t="shared" si="13"/>
        <v>1</v>
      </c>
      <c r="BN103" s="17"/>
      <c r="BO103" s="17">
        <v>1</v>
      </c>
      <c r="BP103" s="17"/>
      <c r="BQ103" s="17"/>
      <c r="BR103" s="17"/>
      <c r="BS103" s="17"/>
      <c r="BT103" s="17"/>
      <c r="BU103" s="17"/>
      <c r="BV103" s="17"/>
      <c r="BW103" s="23">
        <f t="shared" si="14"/>
        <v>1</v>
      </c>
    </row>
    <row r="104" spans="1:75" ht="60" x14ac:dyDescent="0.25">
      <c r="A104" s="372" t="s">
        <v>409</v>
      </c>
      <c r="B104" s="64"/>
      <c r="C104" s="65"/>
      <c r="D104" s="65"/>
      <c r="E104" s="65"/>
      <c r="F104" s="65"/>
      <c r="G104" s="65"/>
      <c r="H104" s="65"/>
      <c r="I104" s="75"/>
      <c r="J104" s="54"/>
      <c r="K104" s="53" t="s">
        <v>44</v>
      </c>
      <c r="L104" s="54"/>
      <c r="M104" s="104"/>
      <c r="N104" s="111">
        <f t="shared" si="12"/>
        <v>1</v>
      </c>
      <c r="O104" s="74" t="s">
        <v>529</v>
      </c>
      <c r="P104" s="3"/>
      <c r="Q104" s="27" t="s">
        <v>524</v>
      </c>
      <c r="R104" s="384" t="s">
        <v>530</v>
      </c>
      <c r="S104" s="385" t="s">
        <v>500</v>
      </c>
      <c r="T104" s="50"/>
      <c r="U104" s="50"/>
      <c r="V104" s="3" t="s">
        <v>391</v>
      </c>
      <c r="W104" s="3"/>
      <c r="X104" s="3"/>
      <c r="Y104" s="51"/>
      <c r="Z104" s="132">
        <v>1</v>
      </c>
      <c r="AA104" s="132"/>
      <c r="AB104" s="132"/>
      <c r="AC104" s="132"/>
      <c r="AD104" s="132"/>
      <c r="AE104" s="132"/>
      <c r="AF104" s="132"/>
      <c r="AG104" s="132"/>
      <c r="AH104" s="132"/>
      <c r="AI104" s="143">
        <f t="shared" si="15"/>
        <v>1</v>
      </c>
      <c r="AJ104" s="14"/>
      <c r="AK104" s="14"/>
      <c r="AL104" s="14"/>
      <c r="AM104" s="14"/>
      <c r="AN104" s="14"/>
      <c r="AO104" s="14"/>
      <c r="AP104" s="16">
        <f t="shared" si="9"/>
        <v>0</v>
      </c>
      <c r="AQ104" s="19">
        <v>1</v>
      </c>
      <c r="AR104" s="19"/>
      <c r="AS104" s="19"/>
      <c r="AT104" s="19"/>
      <c r="AU104" s="19"/>
      <c r="AV104" s="19"/>
      <c r="AW104" s="19"/>
      <c r="AX104" s="19"/>
      <c r="AY104" s="19"/>
      <c r="AZ104" s="19"/>
      <c r="BA104" s="19"/>
      <c r="BB104" s="19"/>
      <c r="BC104" s="19"/>
      <c r="BD104" s="19"/>
      <c r="BE104" s="18">
        <f t="shared" si="10"/>
        <v>1</v>
      </c>
      <c r="BF104" s="20">
        <f t="shared" si="11"/>
        <v>2</v>
      </c>
      <c r="BG104" s="26"/>
      <c r="BH104" s="26"/>
      <c r="BI104" s="26">
        <v>1</v>
      </c>
      <c r="BJ104" s="26">
        <v>1</v>
      </c>
      <c r="BK104" s="26">
        <v>1</v>
      </c>
      <c r="BL104" s="26"/>
      <c r="BM104" s="25">
        <f t="shared" si="13"/>
        <v>3</v>
      </c>
      <c r="BN104" s="17"/>
      <c r="BO104" s="17"/>
      <c r="BP104" s="17"/>
      <c r="BQ104" s="17"/>
      <c r="BR104" s="17"/>
      <c r="BS104" s="17"/>
      <c r="BT104" s="17"/>
      <c r="BU104" s="17"/>
      <c r="BV104" s="17">
        <v>1</v>
      </c>
      <c r="BW104" s="23">
        <f t="shared" si="14"/>
        <v>1</v>
      </c>
    </row>
    <row r="105" spans="1:75" ht="102" x14ac:dyDescent="0.25">
      <c r="A105" s="372" t="s">
        <v>410</v>
      </c>
      <c r="B105" s="64"/>
      <c r="C105" s="65"/>
      <c r="D105" s="65"/>
      <c r="E105" s="65"/>
      <c r="F105" s="65"/>
      <c r="G105" s="65"/>
      <c r="H105" s="65"/>
      <c r="I105" s="75"/>
      <c r="J105" s="54"/>
      <c r="K105" s="53" t="s">
        <v>44</v>
      </c>
      <c r="L105" s="54"/>
      <c r="M105" s="104"/>
      <c r="N105" s="111">
        <f t="shared" si="12"/>
        <v>1</v>
      </c>
      <c r="O105" s="74" t="s">
        <v>531</v>
      </c>
      <c r="P105" s="3"/>
      <c r="Q105" s="27" t="s">
        <v>524</v>
      </c>
      <c r="R105" s="384" t="s">
        <v>532</v>
      </c>
      <c r="S105" s="385" t="s">
        <v>500</v>
      </c>
      <c r="T105" s="50"/>
      <c r="U105" s="50"/>
      <c r="V105" s="3" t="s">
        <v>391</v>
      </c>
      <c r="W105" s="3"/>
      <c r="X105" s="3"/>
      <c r="Y105" s="51"/>
      <c r="Z105" s="132"/>
      <c r="AA105" s="132"/>
      <c r="AB105" s="132"/>
      <c r="AC105" s="132"/>
      <c r="AD105" s="132"/>
      <c r="AE105" s="132"/>
      <c r="AF105" s="132"/>
      <c r="AG105" s="132"/>
      <c r="AH105" s="132"/>
      <c r="AI105" s="143">
        <f t="shared" si="15"/>
        <v>0</v>
      </c>
      <c r="AJ105" s="14"/>
      <c r="AK105" s="14"/>
      <c r="AL105" s="14"/>
      <c r="AM105" s="14"/>
      <c r="AN105" s="14"/>
      <c r="AO105" s="14"/>
      <c r="AP105" s="16">
        <f t="shared" si="9"/>
        <v>0</v>
      </c>
      <c r="AQ105" s="19">
        <v>1</v>
      </c>
      <c r="AR105" s="19"/>
      <c r="AS105" s="19"/>
      <c r="AT105" s="19"/>
      <c r="AU105" s="19"/>
      <c r="AV105" s="19"/>
      <c r="AW105" s="19"/>
      <c r="AX105" s="19"/>
      <c r="AY105" s="19"/>
      <c r="AZ105" s="19"/>
      <c r="BA105" s="19"/>
      <c r="BB105" s="19"/>
      <c r="BC105" s="19"/>
      <c r="BD105" s="19"/>
      <c r="BE105" s="18">
        <f t="shared" si="10"/>
        <v>1</v>
      </c>
      <c r="BF105" s="20">
        <f t="shared" si="11"/>
        <v>1</v>
      </c>
      <c r="BG105" s="26"/>
      <c r="BH105" s="26"/>
      <c r="BI105" s="26"/>
      <c r="BJ105" s="26">
        <v>1</v>
      </c>
      <c r="BK105" s="26">
        <v>1</v>
      </c>
      <c r="BL105" s="26"/>
      <c r="BM105" s="25">
        <f t="shared" si="13"/>
        <v>2</v>
      </c>
      <c r="BN105" s="17"/>
      <c r="BO105" s="17"/>
      <c r="BP105" s="17"/>
      <c r="BQ105" s="17"/>
      <c r="BR105" s="17"/>
      <c r="BS105" s="17"/>
      <c r="BT105" s="17"/>
      <c r="BU105" s="17"/>
      <c r="BV105" s="17">
        <v>1</v>
      </c>
      <c r="BW105" s="23">
        <f t="shared" si="14"/>
        <v>1</v>
      </c>
    </row>
    <row r="106" spans="1:75" ht="140.25" x14ac:dyDescent="0.25">
      <c r="A106" s="372" t="s">
        <v>411</v>
      </c>
      <c r="B106" s="65"/>
      <c r="C106" s="65"/>
      <c r="D106" s="65"/>
      <c r="E106" s="65"/>
      <c r="F106" s="65"/>
      <c r="G106" s="65"/>
      <c r="H106" s="65"/>
      <c r="I106" s="75"/>
      <c r="J106" s="54"/>
      <c r="K106" s="53" t="s">
        <v>45</v>
      </c>
      <c r="L106" s="54"/>
      <c r="M106" s="104"/>
      <c r="N106" s="111">
        <f t="shared" si="12"/>
        <v>1</v>
      </c>
      <c r="O106" s="74" t="s">
        <v>533</v>
      </c>
      <c r="P106" s="3"/>
      <c r="Q106" s="27" t="s">
        <v>524</v>
      </c>
      <c r="R106" s="384" t="s">
        <v>534</v>
      </c>
      <c r="S106" s="385" t="s">
        <v>500</v>
      </c>
      <c r="T106" s="50"/>
      <c r="U106" s="50"/>
      <c r="V106" s="3" t="s">
        <v>391</v>
      </c>
      <c r="W106" s="3"/>
      <c r="X106" s="3"/>
      <c r="Y106" s="51"/>
      <c r="Z106" s="132"/>
      <c r="AA106" s="132"/>
      <c r="AB106" s="132"/>
      <c r="AC106" s="132"/>
      <c r="AD106" s="132"/>
      <c r="AE106" s="132"/>
      <c r="AF106" s="132"/>
      <c r="AG106" s="132"/>
      <c r="AH106" s="132"/>
      <c r="AI106" s="143">
        <f t="shared" si="15"/>
        <v>0</v>
      </c>
      <c r="AJ106" s="14"/>
      <c r="AK106" s="14"/>
      <c r="AL106" s="14"/>
      <c r="AM106" s="14"/>
      <c r="AN106" s="14"/>
      <c r="AO106" s="14"/>
      <c r="AP106" s="16">
        <f t="shared" si="9"/>
        <v>0</v>
      </c>
      <c r="AQ106" s="19">
        <v>1</v>
      </c>
      <c r="AR106" s="19"/>
      <c r="AS106" s="19"/>
      <c r="AT106" s="19"/>
      <c r="AU106" s="19"/>
      <c r="AV106" s="19"/>
      <c r="AW106" s="19"/>
      <c r="AX106" s="19"/>
      <c r="AY106" s="19"/>
      <c r="AZ106" s="19"/>
      <c r="BA106" s="19"/>
      <c r="BB106" s="19"/>
      <c r="BC106" s="19"/>
      <c r="BD106" s="19"/>
      <c r="BE106" s="18">
        <f t="shared" si="10"/>
        <v>1</v>
      </c>
      <c r="BF106" s="20">
        <f t="shared" si="11"/>
        <v>1</v>
      </c>
      <c r="BG106" s="26"/>
      <c r="BH106" s="26"/>
      <c r="BI106" s="26">
        <v>1</v>
      </c>
      <c r="BJ106" s="26">
        <v>1</v>
      </c>
      <c r="BK106" s="26">
        <v>1</v>
      </c>
      <c r="BL106" s="26"/>
      <c r="BM106" s="25">
        <f t="shared" si="13"/>
        <v>3</v>
      </c>
      <c r="BN106" s="17"/>
      <c r="BO106" s="17"/>
      <c r="BP106" s="17"/>
      <c r="BQ106" s="17"/>
      <c r="BR106" s="17"/>
      <c r="BS106" s="17"/>
      <c r="BT106" s="17"/>
      <c r="BU106" s="17"/>
      <c r="BV106" s="17">
        <v>1</v>
      </c>
      <c r="BW106" s="23">
        <f t="shared" si="14"/>
        <v>1</v>
      </c>
    </row>
    <row r="107" spans="1:75" ht="114.75" x14ac:dyDescent="0.25">
      <c r="A107" s="372" t="s">
        <v>412</v>
      </c>
      <c r="B107" s="65"/>
      <c r="C107" s="65"/>
      <c r="D107" s="65"/>
      <c r="E107" s="65"/>
      <c r="F107" s="65"/>
      <c r="G107" s="65"/>
      <c r="H107" s="65"/>
      <c r="I107" s="75"/>
      <c r="J107" s="54"/>
      <c r="K107" s="53" t="s">
        <v>1</v>
      </c>
      <c r="L107" s="54"/>
      <c r="M107" s="104"/>
      <c r="N107" s="111">
        <f t="shared" si="12"/>
        <v>1</v>
      </c>
      <c r="O107" s="74" t="s">
        <v>535</v>
      </c>
      <c r="P107" s="3"/>
      <c r="Q107" s="27" t="s">
        <v>524</v>
      </c>
      <c r="R107" s="384" t="s">
        <v>536</v>
      </c>
      <c r="S107" s="385" t="s">
        <v>500</v>
      </c>
      <c r="T107" s="50"/>
      <c r="U107" s="50"/>
      <c r="V107" s="3" t="s">
        <v>391</v>
      </c>
      <c r="W107" s="3"/>
      <c r="X107" s="3"/>
      <c r="Y107" s="51"/>
      <c r="Z107" s="132">
        <v>1</v>
      </c>
      <c r="AA107" s="132"/>
      <c r="AB107" s="132"/>
      <c r="AC107" s="132"/>
      <c r="AD107" s="132"/>
      <c r="AE107" s="132"/>
      <c r="AF107" s="132"/>
      <c r="AG107" s="132"/>
      <c r="AH107" s="132"/>
      <c r="AI107" s="143">
        <f t="shared" si="15"/>
        <v>1</v>
      </c>
      <c r="AJ107" s="14"/>
      <c r="AK107" s="14"/>
      <c r="AL107" s="14"/>
      <c r="AM107" s="14"/>
      <c r="AN107" s="14"/>
      <c r="AO107" s="14"/>
      <c r="AP107" s="16">
        <f t="shared" si="9"/>
        <v>0</v>
      </c>
      <c r="AQ107" s="19">
        <v>1</v>
      </c>
      <c r="AR107" s="19"/>
      <c r="AS107" s="19"/>
      <c r="AT107" s="19"/>
      <c r="AU107" s="19"/>
      <c r="AV107" s="19"/>
      <c r="AW107" s="19"/>
      <c r="AX107" s="19"/>
      <c r="AY107" s="19"/>
      <c r="AZ107" s="19"/>
      <c r="BA107" s="19"/>
      <c r="BB107" s="19"/>
      <c r="BC107" s="19"/>
      <c r="BD107" s="19"/>
      <c r="BE107" s="18">
        <f t="shared" si="10"/>
        <v>1</v>
      </c>
      <c r="BF107" s="20">
        <f t="shared" si="11"/>
        <v>2</v>
      </c>
      <c r="BG107" s="26"/>
      <c r="BH107" s="26"/>
      <c r="BI107" s="26">
        <v>1</v>
      </c>
      <c r="BJ107" s="26">
        <v>1</v>
      </c>
      <c r="BK107" s="26">
        <v>1</v>
      </c>
      <c r="BL107" s="26"/>
      <c r="BM107" s="25">
        <f t="shared" si="13"/>
        <v>3</v>
      </c>
      <c r="BN107" s="17"/>
      <c r="BO107" s="17"/>
      <c r="BP107" s="17"/>
      <c r="BQ107" s="17"/>
      <c r="BR107" s="17"/>
      <c r="BS107" s="17"/>
      <c r="BT107" s="17"/>
      <c r="BU107" s="17"/>
      <c r="BV107" s="17">
        <v>1</v>
      </c>
      <c r="BW107" s="23">
        <f t="shared" si="14"/>
        <v>1</v>
      </c>
    </row>
    <row r="108" spans="1:75" ht="102" x14ac:dyDescent="0.25">
      <c r="A108" s="372" t="s">
        <v>413</v>
      </c>
      <c r="B108" s="64"/>
      <c r="C108" s="65"/>
      <c r="D108" s="65"/>
      <c r="E108" s="65"/>
      <c r="F108" s="65"/>
      <c r="G108" s="65"/>
      <c r="H108" s="65"/>
      <c r="I108" s="75"/>
      <c r="J108" s="54"/>
      <c r="K108" s="53" t="s">
        <v>45</v>
      </c>
      <c r="L108" s="54"/>
      <c r="M108" s="104"/>
      <c r="N108" s="111">
        <f t="shared" si="12"/>
        <v>1</v>
      </c>
      <c r="O108" s="74" t="s">
        <v>537</v>
      </c>
      <c r="P108" s="3"/>
      <c r="Q108" s="27" t="s">
        <v>524</v>
      </c>
      <c r="R108" s="385" t="s">
        <v>540</v>
      </c>
      <c r="S108" s="385" t="s">
        <v>500</v>
      </c>
      <c r="T108" s="50"/>
      <c r="U108" s="50"/>
      <c r="V108" s="3" t="s">
        <v>391</v>
      </c>
      <c r="W108" s="3"/>
      <c r="X108" s="3"/>
      <c r="Y108" s="51"/>
      <c r="Z108" s="132">
        <v>1</v>
      </c>
      <c r="AA108" s="132"/>
      <c r="AB108" s="132"/>
      <c r="AC108" s="132"/>
      <c r="AD108" s="132"/>
      <c r="AE108" s="132"/>
      <c r="AF108" s="132"/>
      <c r="AG108" s="132"/>
      <c r="AH108" s="132"/>
      <c r="AI108" s="143">
        <f t="shared" si="15"/>
        <v>1</v>
      </c>
      <c r="AJ108" s="14"/>
      <c r="AK108" s="14"/>
      <c r="AL108" s="14"/>
      <c r="AM108" s="14"/>
      <c r="AN108" s="14"/>
      <c r="AO108" s="14"/>
      <c r="AP108" s="16">
        <f t="shared" si="9"/>
        <v>0</v>
      </c>
      <c r="AQ108" s="19">
        <v>1</v>
      </c>
      <c r="AR108" s="19"/>
      <c r="AS108" s="19"/>
      <c r="AT108" s="19"/>
      <c r="AU108" s="19"/>
      <c r="AV108" s="19"/>
      <c r="AW108" s="19"/>
      <c r="AX108" s="19"/>
      <c r="AY108" s="19"/>
      <c r="AZ108" s="19"/>
      <c r="BA108" s="19"/>
      <c r="BB108" s="19"/>
      <c r="BC108" s="19"/>
      <c r="BD108" s="19"/>
      <c r="BE108" s="18">
        <f t="shared" si="10"/>
        <v>1</v>
      </c>
      <c r="BF108" s="20">
        <f t="shared" si="11"/>
        <v>2</v>
      </c>
      <c r="BG108" s="26"/>
      <c r="BH108" s="26"/>
      <c r="BI108" s="26">
        <v>1</v>
      </c>
      <c r="BJ108" s="26">
        <v>1</v>
      </c>
      <c r="BK108" s="26">
        <v>1</v>
      </c>
      <c r="BL108" s="26"/>
      <c r="BM108" s="25">
        <f t="shared" si="13"/>
        <v>3</v>
      </c>
      <c r="BN108" s="17"/>
      <c r="BO108" s="17"/>
      <c r="BP108" s="17"/>
      <c r="BQ108" s="17"/>
      <c r="BR108" s="17"/>
      <c r="BS108" s="17"/>
      <c r="BT108" s="17"/>
      <c r="BU108" s="17"/>
      <c r="BV108" s="17">
        <v>1</v>
      </c>
      <c r="BW108" s="23">
        <f t="shared" si="14"/>
        <v>1</v>
      </c>
    </row>
    <row r="109" spans="1:75" ht="76.5" x14ac:dyDescent="0.25">
      <c r="A109" s="372" t="s">
        <v>414</v>
      </c>
      <c r="B109" s="64"/>
      <c r="C109" s="65"/>
      <c r="D109" s="65"/>
      <c r="E109" s="65"/>
      <c r="F109" s="65"/>
      <c r="G109" s="65"/>
      <c r="H109" s="65"/>
      <c r="I109" s="75"/>
      <c r="J109" s="54"/>
      <c r="K109" s="53" t="s">
        <v>45</v>
      </c>
      <c r="L109" s="54"/>
      <c r="M109" s="104"/>
      <c r="N109" s="111">
        <f t="shared" si="12"/>
        <v>1</v>
      </c>
      <c r="O109" s="74" t="s">
        <v>538</v>
      </c>
      <c r="P109" s="3"/>
      <c r="Q109" s="27" t="s">
        <v>524</v>
      </c>
      <c r="R109" s="385" t="s">
        <v>539</v>
      </c>
      <c r="S109" s="385" t="s">
        <v>500</v>
      </c>
      <c r="T109" s="50"/>
      <c r="U109" s="50"/>
      <c r="V109" s="3" t="s">
        <v>391</v>
      </c>
      <c r="W109" s="3"/>
      <c r="X109" s="3"/>
      <c r="Y109" s="51"/>
      <c r="Z109" s="132"/>
      <c r="AA109" s="132"/>
      <c r="AB109" s="132"/>
      <c r="AC109" s="132"/>
      <c r="AD109" s="132"/>
      <c r="AE109" s="132"/>
      <c r="AF109" s="132"/>
      <c r="AG109" s="132"/>
      <c r="AH109" s="132"/>
      <c r="AI109" s="143">
        <f t="shared" si="15"/>
        <v>0</v>
      </c>
      <c r="AJ109" s="14"/>
      <c r="AK109" s="14"/>
      <c r="AL109" s="14"/>
      <c r="AM109" s="14"/>
      <c r="AN109" s="14"/>
      <c r="AO109" s="14"/>
      <c r="AP109" s="16">
        <f t="shared" si="9"/>
        <v>0</v>
      </c>
      <c r="AQ109" s="19">
        <v>1</v>
      </c>
      <c r="AR109" s="19"/>
      <c r="AS109" s="19"/>
      <c r="AT109" s="19"/>
      <c r="AU109" s="19"/>
      <c r="AV109" s="19"/>
      <c r="AW109" s="19"/>
      <c r="AX109" s="19"/>
      <c r="AY109" s="19"/>
      <c r="AZ109" s="19"/>
      <c r="BA109" s="19"/>
      <c r="BB109" s="19"/>
      <c r="BC109" s="19"/>
      <c r="BD109" s="19"/>
      <c r="BE109" s="18">
        <f t="shared" si="10"/>
        <v>1</v>
      </c>
      <c r="BF109" s="20">
        <f t="shared" si="11"/>
        <v>1</v>
      </c>
      <c r="BG109" s="26"/>
      <c r="BH109" s="26"/>
      <c r="BI109" s="26">
        <v>1</v>
      </c>
      <c r="BJ109" s="26">
        <v>1</v>
      </c>
      <c r="BK109" s="26">
        <v>1</v>
      </c>
      <c r="BL109" s="26"/>
      <c r="BM109" s="25">
        <f t="shared" si="13"/>
        <v>3</v>
      </c>
      <c r="BN109" s="17"/>
      <c r="BO109" s="17"/>
      <c r="BP109" s="17"/>
      <c r="BQ109" s="17"/>
      <c r="BR109" s="17"/>
      <c r="BS109" s="17"/>
      <c r="BT109" s="17"/>
      <c r="BU109" s="17"/>
      <c r="BV109" s="17">
        <v>1</v>
      </c>
      <c r="BW109" s="23">
        <f t="shared" si="14"/>
        <v>1</v>
      </c>
    </row>
    <row r="110" spans="1:75" ht="63.75" x14ac:dyDescent="0.25">
      <c r="A110" s="372" t="s">
        <v>415</v>
      </c>
      <c r="B110" s="64"/>
      <c r="C110" s="65"/>
      <c r="D110" s="65"/>
      <c r="E110" s="80"/>
      <c r="F110" s="65"/>
      <c r="G110" s="65"/>
      <c r="H110" s="65"/>
      <c r="I110" s="75"/>
      <c r="J110" s="54"/>
      <c r="K110" s="53" t="s">
        <v>44</v>
      </c>
      <c r="L110" s="54"/>
      <c r="M110" s="104"/>
      <c r="N110" s="111">
        <f t="shared" si="12"/>
        <v>1</v>
      </c>
      <c r="O110" s="74" t="s">
        <v>541</v>
      </c>
      <c r="P110" s="3"/>
      <c r="Q110" s="27" t="s">
        <v>524</v>
      </c>
      <c r="R110" s="384" t="s">
        <v>542</v>
      </c>
      <c r="S110" s="385" t="s">
        <v>500</v>
      </c>
      <c r="T110" s="50"/>
      <c r="U110" s="50"/>
      <c r="V110" s="3" t="s">
        <v>391</v>
      </c>
      <c r="W110" s="3"/>
      <c r="X110" s="3"/>
      <c r="Y110" s="51"/>
      <c r="Z110" s="132"/>
      <c r="AA110" s="132"/>
      <c r="AB110" s="132"/>
      <c r="AC110" s="132"/>
      <c r="AD110" s="132"/>
      <c r="AE110" s="132"/>
      <c r="AF110" s="132"/>
      <c r="AG110" s="132"/>
      <c r="AH110" s="132"/>
      <c r="AI110" s="143">
        <f t="shared" si="15"/>
        <v>0</v>
      </c>
      <c r="AJ110" s="14"/>
      <c r="AK110" s="14"/>
      <c r="AL110" s="14"/>
      <c r="AM110" s="14"/>
      <c r="AN110" s="14"/>
      <c r="AO110" s="14"/>
      <c r="AP110" s="16">
        <f t="shared" si="9"/>
        <v>0</v>
      </c>
      <c r="AQ110" s="19">
        <v>1</v>
      </c>
      <c r="AR110" s="19"/>
      <c r="AS110" s="19"/>
      <c r="AT110" s="19"/>
      <c r="AU110" s="19"/>
      <c r="AV110" s="19"/>
      <c r="AW110" s="19"/>
      <c r="AX110" s="19"/>
      <c r="AY110" s="19"/>
      <c r="AZ110" s="19"/>
      <c r="BA110" s="19"/>
      <c r="BB110" s="19"/>
      <c r="BC110" s="19"/>
      <c r="BD110" s="19"/>
      <c r="BE110" s="18">
        <f t="shared" si="10"/>
        <v>1</v>
      </c>
      <c r="BF110" s="20">
        <f t="shared" si="11"/>
        <v>1</v>
      </c>
      <c r="BG110" s="26"/>
      <c r="BH110" s="26"/>
      <c r="BI110" s="26">
        <v>1</v>
      </c>
      <c r="BJ110" s="26"/>
      <c r="BK110" s="26"/>
      <c r="BL110" s="26"/>
      <c r="BM110" s="25">
        <f t="shared" si="13"/>
        <v>1</v>
      </c>
      <c r="BN110" s="17"/>
      <c r="BO110" s="17"/>
      <c r="BP110" s="17"/>
      <c r="BQ110" s="17"/>
      <c r="BR110" s="17"/>
      <c r="BS110" s="17"/>
      <c r="BT110" s="17"/>
      <c r="BU110" s="17"/>
      <c r="BV110" s="17">
        <v>1</v>
      </c>
      <c r="BW110" s="23">
        <f t="shared" si="14"/>
        <v>1</v>
      </c>
    </row>
    <row r="111" spans="1:75" ht="127.5" x14ac:dyDescent="0.25">
      <c r="A111" s="372" t="s">
        <v>416</v>
      </c>
      <c r="B111" s="64"/>
      <c r="C111" s="65"/>
      <c r="D111" s="65"/>
      <c r="E111" s="65"/>
      <c r="F111" s="65"/>
      <c r="G111" s="65"/>
      <c r="H111" s="65"/>
      <c r="I111" s="75"/>
      <c r="J111" s="54"/>
      <c r="K111" s="53" t="s">
        <v>45</v>
      </c>
      <c r="L111" s="54"/>
      <c r="M111" s="104"/>
      <c r="N111" s="111">
        <f t="shared" si="12"/>
        <v>1</v>
      </c>
      <c r="O111" s="74" t="s">
        <v>543</v>
      </c>
      <c r="P111" s="3"/>
      <c r="Q111" s="27" t="s">
        <v>524</v>
      </c>
      <c r="R111" s="384" t="s">
        <v>544</v>
      </c>
      <c r="S111" s="385" t="s">
        <v>500</v>
      </c>
      <c r="T111" s="50"/>
      <c r="U111" s="50"/>
      <c r="V111" s="3" t="s">
        <v>391</v>
      </c>
      <c r="W111" s="3"/>
      <c r="X111" s="3"/>
      <c r="Y111" s="51"/>
      <c r="Z111" s="132"/>
      <c r="AA111" s="132"/>
      <c r="AB111" s="132"/>
      <c r="AC111" s="132"/>
      <c r="AD111" s="132"/>
      <c r="AE111" s="132"/>
      <c r="AF111" s="132"/>
      <c r="AG111" s="132"/>
      <c r="AH111" s="132"/>
      <c r="AI111" s="143">
        <f t="shared" si="15"/>
        <v>0</v>
      </c>
      <c r="AJ111" s="14"/>
      <c r="AK111" s="14"/>
      <c r="AL111" s="14"/>
      <c r="AM111" s="14"/>
      <c r="AN111" s="14"/>
      <c r="AO111" s="14"/>
      <c r="AP111" s="16">
        <f t="shared" si="9"/>
        <v>0</v>
      </c>
      <c r="AQ111" s="19">
        <v>1</v>
      </c>
      <c r="AR111" s="19"/>
      <c r="AS111" s="19"/>
      <c r="AT111" s="19"/>
      <c r="AU111" s="19"/>
      <c r="AV111" s="19"/>
      <c r="AW111" s="19"/>
      <c r="AX111" s="19"/>
      <c r="AY111" s="19"/>
      <c r="AZ111" s="19"/>
      <c r="BA111" s="19"/>
      <c r="BB111" s="19"/>
      <c r="BC111" s="19"/>
      <c r="BD111" s="19"/>
      <c r="BE111" s="18">
        <f t="shared" si="10"/>
        <v>1</v>
      </c>
      <c r="BF111" s="20">
        <f t="shared" si="11"/>
        <v>1</v>
      </c>
      <c r="BG111" s="26"/>
      <c r="BH111" s="26"/>
      <c r="BI111" s="26">
        <v>1</v>
      </c>
      <c r="BJ111" s="26">
        <v>1</v>
      </c>
      <c r="BK111" s="26">
        <v>1</v>
      </c>
      <c r="BL111" s="26"/>
      <c r="BM111" s="25">
        <f t="shared" si="13"/>
        <v>3</v>
      </c>
      <c r="BN111" s="17"/>
      <c r="BO111" s="17"/>
      <c r="BP111" s="17"/>
      <c r="BQ111" s="17"/>
      <c r="BR111" s="17"/>
      <c r="BS111" s="17"/>
      <c r="BT111" s="17"/>
      <c r="BU111" s="17"/>
      <c r="BV111" s="17">
        <v>1</v>
      </c>
      <c r="BW111" s="23">
        <f t="shared" si="14"/>
        <v>1</v>
      </c>
    </row>
    <row r="112" spans="1:75" ht="140.25" x14ac:dyDescent="0.25">
      <c r="A112" s="372" t="s">
        <v>417</v>
      </c>
      <c r="B112" s="81"/>
      <c r="C112" s="81"/>
      <c r="D112" s="81"/>
      <c r="E112" s="81"/>
      <c r="F112" s="81"/>
      <c r="G112" s="81"/>
      <c r="H112" s="81"/>
      <c r="I112" s="75"/>
      <c r="J112" s="54"/>
      <c r="K112" s="53" t="s">
        <v>44</v>
      </c>
      <c r="L112" s="54"/>
      <c r="M112" s="104"/>
      <c r="N112" s="111">
        <f t="shared" si="12"/>
        <v>1</v>
      </c>
      <c r="O112" s="74" t="s">
        <v>545</v>
      </c>
      <c r="P112" s="3"/>
      <c r="Q112" s="27" t="s">
        <v>524</v>
      </c>
      <c r="R112" s="384" t="s">
        <v>546</v>
      </c>
      <c r="S112" s="385" t="s">
        <v>500</v>
      </c>
      <c r="T112" s="50"/>
      <c r="U112" s="50"/>
      <c r="V112" s="3" t="s">
        <v>391</v>
      </c>
      <c r="W112" s="3"/>
      <c r="X112" s="3"/>
      <c r="Y112" s="51"/>
      <c r="Z112" s="132"/>
      <c r="AA112" s="132"/>
      <c r="AB112" s="132"/>
      <c r="AC112" s="132"/>
      <c r="AD112" s="132"/>
      <c r="AE112" s="132"/>
      <c r="AF112" s="132"/>
      <c r="AG112" s="132"/>
      <c r="AH112" s="132"/>
      <c r="AI112" s="143">
        <f t="shared" si="15"/>
        <v>0</v>
      </c>
      <c r="AJ112" s="14"/>
      <c r="AK112" s="14"/>
      <c r="AL112" s="14"/>
      <c r="AM112" s="14"/>
      <c r="AN112" s="14"/>
      <c r="AO112" s="14"/>
      <c r="AP112" s="16">
        <f t="shared" si="9"/>
        <v>0</v>
      </c>
      <c r="AQ112" s="19">
        <v>1</v>
      </c>
      <c r="AR112" s="19"/>
      <c r="AS112" s="19"/>
      <c r="AT112" s="19"/>
      <c r="AU112" s="19"/>
      <c r="AV112" s="19"/>
      <c r="AW112" s="19"/>
      <c r="AX112" s="19"/>
      <c r="AY112" s="19"/>
      <c r="AZ112" s="19"/>
      <c r="BA112" s="19"/>
      <c r="BB112" s="19"/>
      <c r="BC112" s="19"/>
      <c r="BD112" s="19"/>
      <c r="BE112" s="18">
        <f t="shared" si="10"/>
        <v>1</v>
      </c>
      <c r="BF112" s="20">
        <f t="shared" si="11"/>
        <v>1</v>
      </c>
      <c r="BG112" s="26"/>
      <c r="BH112" s="26"/>
      <c r="BI112" s="26"/>
      <c r="BJ112" s="26"/>
      <c r="BK112" s="26">
        <v>1</v>
      </c>
      <c r="BL112" s="26"/>
      <c r="BM112" s="25">
        <f t="shared" si="13"/>
        <v>1</v>
      </c>
      <c r="BN112" s="17"/>
      <c r="BO112" s="17"/>
      <c r="BP112" s="17"/>
      <c r="BQ112" s="17"/>
      <c r="BR112" s="17"/>
      <c r="BS112" s="17"/>
      <c r="BT112" s="17"/>
      <c r="BU112" s="17">
        <v>1</v>
      </c>
      <c r="BV112" s="17"/>
      <c r="BW112" s="23">
        <f t="shared" si="14"/>
        <v>1</v>
      </c>
    </row>
    <row r="113" spans="1:289" ht="127.5" x14ac:dyDescent="0.25">
      <c r="A113" s="372" t="s">
        <v>418</v>
      </c>
      <c r="B113" s="64"/>
      <c r="C113" s="65"/>
      <c r="D113" s="65"/>
      <c r="E113" s="65"/>
      <c r="F113" s="65"/>
      <c r="G113" s="65"/>
      <c r="H113" s="65"/>
      <c r="I113" s="75"/>
      <c r="J113" s="54"/>
      <c r="K113" s="53" t="s">
        <v>45</v>
      </c>
      <c r="L113" s="54"/>
      <c r="M113" s="104"/>
      <c r="N113" s="111">
        <f t="shared" si="12"/>
        <v>1</v>
      </c>
      <c r="O113" s="74" t="s">
        <v>547</v>
      </c>
      <c r="P113" s="3"/>
      <c r="Q113" s="27" t="s">
        <v>524</v>
      </c>
      <c r="R113" s="384" t="s">
        <v>546</v>
      </c>
      <c r="S113" s="385" t="s">
        <v>500</v>
      </c>
      <c r="T113" s="50"/>
      <c r="U113" s="50"/>
      <c r="V113" s="3" t="s">
        <v>391</v>
      </c>
      <c r="W113" s="3"/>
      <c r="X113" s="3"/>
      <c r="Y113" s="51"/>
      <c r="Z113" s="132"/>
      <c r="AA113" s="132"/>
      <c r="AB113" s="132"/>
      <c r="AC113" s="132"/>
      <c r="AD113" s="132"/>
      <c r="AE113" s="132"/>
      <c r="AF113" s="132"/>
      <c r="AG113" s="132"/>
      <c r="AH113" s="132"/>
      <c r="AI113" s="143">
        <f t="shared" si="15"/>
        <v>0</v>
      </c>
      <c r="AJ113" s="14"/>
      <c r="AK113" s="14"/>
      <c r="AL113" s="14"/>
      <c r="AM113" s="14"/>
      <c r="AN113" s="14"/>
      <c r="AO113" s="14"/>
      <c r="AP113" s="16">
        <f t="shared" si="9"/>
        <v>0</v>
      </c>
      <c r="AQ113" s="19">
        <v>1</v>
      </c>
      <c r="AR113" s="19"/>
      <c r="AS113" s="19"/>
      <c r="AT113" s="19"/>
      <c r="AU113" s="19"/>
      <c r="AV113" s="19"/>
      <c r="AW113" s="19"/>
      <c r="AX113" s="19"/>
      <c r="AY113" s="19"/>
      <c r="AZ113" s="19"/>
      <c r="BA113" s="19"/>
      <c r="BB113" s="19"/>
      <c r="BC113" s="19"/>
      <c r="BD113" s="19"/>
      <c r="BE113" s="18">
        <f t="shared" si="10"/>
        <v>1</v>
      </c>
      <c r="BF113" s="20">
        <f t="shared" si="11"/>
        <v>1</v>
      </c>
      <c r="BG113" s="26"/>
      <c r="BH113" s="26"/>
      <c r="BI113" s="26"/>
      <c r="BJ113" s="26"/>
      <c r="BK113" s="26">
        <v>1</v>
      </c>
      <c r="BL113" s="26"/>
      <c r="BM113" s="25">
        <f t="shared" si="13"/>
        <v>1</v>
      </c>
      <c r="BN113" s="17"/>
      <c r="BO113" s="17"/>
      <c r="BP113" s="17"/>
      <c r="BQ113" s="17"/>
      <c r="BR113" s="17"/>
      <c r="BS113" s="17"/>
      <c r="BT113" s="17"/>
      <c r="BU113" s="17"/>
      <c r="BV113" s="17">
        <v>1</v>
      </c>
      <c r="BW113" s="23">
        <f t="shared" si="14"/>
        <v>1</v>
      </c>
    </row>
    <row r="114" spans="1:289" ht="229.5" x14ac:dyDescent="0.25">
      <c r="A114" s="372" t="s">
        <v>419</v>
      </c>
      <c r="B114" s="64"/>
      <c r="C114" s="65"/>
      <c r="D114" s="65"/>
      <c r="E114" s="65"/>
      <c r="F114" s="65"/>
      <c r="G114" s="65"/>
      <c r="H114" s="65"/>
      <c r="I114" s="75"/>
      <c r="J114" s="54"/>
      <c r="K114" s="53" t="s">
        <v>44</v>
      </c>
      <c r="L114" s="54"/>
      <c r="M114" s="104"/>
      <c r="N114" s="111">
        <f t="shared" si="12"/>
        <v>1</v>
      </c>
      <c r="O114" s="74" t="s">
        <v>548</v>
      </c>
      <c r="P114" s="3"/>
      <c r="Q114" s="27" t="s">
        <v>318</v>
      </c>
      <c r="R114" s="384" t="s">
        <v>549</v>
      </c>
      <c r="S114" s="385" t="s">
        <v>500</v>
      </c>
      <c r="T114" s="50"/>
      <c r="U114" s="50"/>
      <c r="V114" s="3" t="s">
        <v>391</v>
      </c>
      <c r="W114" s="3"/>
      <c r="X114" s="3"/>
      <c r="Y114" s="51"/>
      <c r="Z114" s="132"/>
      <c r="AA114" s="132"/>
      <c r="AB114" s="132"/>
      <c r="AC114" s="132"/>
      <c r="AD114" s="132"/>
      <c r="AE114" s="132"/>
      <c r="AF114" s="132"/>
      <c r="AG114" s="132"/>
      <c r="AH114" s="132"/>
      <c r="AI114" s="143">
        <f t="shared" si="15"/>
        <v>0</v>
      </c>
      <c r="AJ114" s="14"/>
      <c r="AK114" s="14"/>
      <c r="AL114" s="14"/>
      <c r="AM114" s="14"/>
      <c r="AN114" s="14"/>
      <c r="AO114" s="14"/>
      <c r="AP114" s="16">
        <f t="shared" si="9"/>
        <v>0</v>
      </c>
      <c r="AQ114" s="19">
        <v>1</v>
      </c>
      <c r="AR114" s="19"/>
      <c r="AS114" s="19"/>
      <c r="AT114" s="19"/>
      <c r="AU114" s="19"/>
      <c r="AV114" s="19"/>
      <c r="AW114" s="19"/>
      <c r="AX114" s="19"/>
      <c r="AY114" s="19"/>
      <c r="AZ114" s="19"/>
      <c r="BA114" s="19"/>
      <c r="BB114" s="19"/>
      <c r="BC114" s="19"/>
      <c r="BD114" s="19"/>
      <c r="BE114" s="18">
        <f t="shared" si="10"/>
        <v>1</v>
      </c>
      <c r="BF114" s="20">
        <f t="shared" si="11"/>
        <v>1</v>
      </c>
      <c r="BG114" s="26"/>
      <c r="BH114" s="26"/>
      <c r="BI114" s="26"/>
      <c r="BJ114" s="26"/>
      <c r="BK114" s="26"/>
      <c r="BL114" s="26">
        <v>1</v>
      </c>
      <c r="BM114" s="25">
        <f t="shared" si="13"/>
        <v>1</v>
      </c>
      <c r="BN114" s="17"/>
      <c r="BO114" s="17"/>
      <c r="BP114" s="17"/>
      <c r="BQ114" s="17"/>
      <c r="BR114" s="17"/>
      <c r="BS114" s="17"/>
      <c r="BT114" s="17"/>
      <c r="BU114" s="17"/>
      <c r="BV114" s="17">
        <v>1</v>
      </c>
      <c r="BW114" s="23">
        <f t="shared" si="14"/>
        <v>1</v>
      </c>
    </row>
    <row r="115" spans="1:289" ht="76.5" x14ac:dyDescent="0.25">
      <c r="A115" s="372" t="s">
        <v>420</v>
      </c>
      <c r="B115" s="64"/>
      <c r="C115" s="65"/>
      <c r="D115" s="65"/>
      <c r="E115" s="65"/>
      <c r="F115" s="65"/>
      <c r="G115" s="65"/>
      <c r="H115" s="65"/>
      <c r="I115" s="75"/>
      <c r="J115" s="54"/>
      <c r="K115" s="367" t="s">
        <v>303</v>
      </c>
      <c r="L115" s="54"/>
      <c r="M115" s="104"/>
      <c r="N115" s="111">
        <f t="shared" si="12"/>
        <v>1</v>
      </c>
      <c r="O115" s="74" t="s">
        <v>550</v>
      </c>
      <c r="P115" s="3"/>
      <c r="Q115" s="27" t="s">
        <v>318</v>
      </c>
      <c r="R115" s="384" t="s">
        <v>551</v>
      </c>
      <c r="S115" s="385" t="s">
        <v>500</v>
      </c>
      <c r="T115" s="50"/>
      <c r="U115" s="50"/>
      <c r="V115" s="3" t="s">
        <v>391</v>
      </c>
      <c r="W115" s="3"/>
      <c r="X115" s="3"/>
      <c r="Y115" s="51"/>
      <c r="Z115" s="132"/>
      <c r="AA115" s="132"/>
      <c r="AB115" s="132"/>
      <c r="AC115" s="132"/>
      <c r="AD115" s="132"/>
      <c r="AE115" s="132"/>
      <c r="AF115" s="132"/>
      <c r="AG115" s="132"/>
      <c r="AH115" s="132"/>
      <c r="AI115" s="143">
        <f t="shared" si="15"/>
        <v>0</v>
      </c>
      <c r="AJ115" s="14"/>
      <c r="AK115" s="14"/>
      <c r="AL115" s="14"/>
      <c r="AM115" s="14"/>
      <c r="AN115" s="14"/>
      <c r="AO115" s="14"/>
      <c r="AP115" s="16">
        <f t="shared" si="9"/>
        <v>0</v>
      </c>
      <c r="AQ115" s="19">
        <v>1</v>
      </c>
      <c r="AR115" s="19"/>
      <c r="AS115" s="19"/>
      <c r="AT115" s="19"/>
      <c r="AU115" s="19"/>
      <c r="AV115" s="19"/>
      <c r="AW115" s="19"/>
      <c r="AX115" s="19"/>
      <c r="AY115" s="19"/>
      <c r="AZ115" s="19"/>
      <c r="BA115" s="19"/>
      <c r="BB115" s="19"/>
      <c r="BC115" s="19"/>
      <c r="BD115" s="19"/>
      <c r="BE115" s="18">
        <f t="shared" si="10"/>
        <v>1</v>
      </c>
      <c r="BF115" s="20">
        <f t="shared" si="11"/>
        <v>1</v>
      </c>
      <c r="BG115" s="26"/>
      <c r="BH115" s="26"/>
      <c r="BI115" s="26">
        <v>1</v>
      </c>
      <c r="BJ115" s="26">
        <v>1</v>
      </c>
      <c r="BK115" s="26">
        <v>1</v>
      </c>
      <c r="BL115" s="26"/>
      <c r="BM115" s="25">
        <f t="shared" si="13"/>
        <v>3</v>
      </c>
      <c r="BN115" s="17"/>
      <c r="BO115" s="17"/>
      <c r="BP115" s="17"/>
      <c r="BQ115" s="17"/>
      <c r="BR115" s="17"/>
      <c r="BS115" s="17"/>
      <c r="BT115" s="17"/>
      <c r="BU115" s="17">
        <v>1</v>
      </c>
      <c r="BV115" s="17"/>
      <c r="BW115" s="23">
        <f t="shared" si="14"/>
        <v>1</v>
      </c>
    </row>
    <row r="116" spans="1:289" ht="216.75" x14ac:dyDescent="0.25">
      <c r="A116" s="372" t="s">
        <v>421</v>
      </c>
      <c r="B116" s="64"/>
      <c r="C116" s="65"/>
      <c r="D116" s="65"/>
      <c r="E116" s="65"/>
      <c r="F116" s="65"/>
      <c r="G116" s="65"/>
      <c r="H116" s="65"/>
      <c r="I116" s="75"/>
      <c r="J116" s="54"/>
      <c r="K116" s="53" t="s">
        <v>1</v>
      </c>
      <c r="L116" s="54"/>
      <c r="M116" s="104"/>
      <c r="N116" s="111">
        <f t="shared" si="12"/>
        <v>1</v>
      </c>
      <c r="O116" s="74" t="s">
        <v>552</v>
      </c>
      <c r="P116" s="3"/>
      <c r="Q116" s="27" t="s">
        <v>524</v>
      </c>
      <c r="R116" s="384" t="s">
        <v>553</v>
      </c>
      <c r="S116" s="385" t="s">
        <v>500</v>
      </c>
      <c r="T116" s="50"/>
      <c r="U116" s="50"/>
      <c r="V116" s="3" t="s">
        <v>391</v>
      </c>
      <c r="W116" s="3"/>
      <c r="X116" s="3"/>
      <c r="Y116" s="51"/>
      <c r="Z116" s="132"/>
      <c r="AA116" s="132"/>
      <c r="AB116" s="132"/>
      <c r="AC116" s="132"/>
      <c r="AD116" s="132"/>
      <c r="AE116" s="132"/>
      <c r="AF116" s="132"/>
      <c r="AG116" s="132"/>
      <c r="AH116" s="132"/>
      <c r="AI116" s="143">
        <f t="shared" si="15"/>
        <v>0</v>
      </c>
      <c r="AJ116" s="14"/>
      <c r="AK116" s="14"/>
      <c r="AL116" s="14"/>
      <c r="AM116" s="14"/>
      <c r="AN116" s="14"/>
      <c r="AO116" s="14"/>
      <c r="AP116" s="16">
        <f t="shared" si="9"/>
        <v>0</v>
      </c>
      <c r="AQ116" s="19">
        <v>1</v>
      </c>
      <c r="AR116" s="19"/>
      <c r="AS116" s="19"/>
      <c r="AT116" s="19"/>
      <c r="AU116" s="19"/>
      <c r="AV116" s="19"/>
      <c r="AW116" s="19"/>
      <c r="AX116" s="19"/>
      <c r="AY116" s="19"/>
      <c r="AZ116" s="19"/>
      <c r="BA116" s="19"/>
      <c r="BB116" s="19"/>
      <c r="BC116" s="19"/>
      <c r="BD116" s="19"/>
      <c r="BE116" s="18">
        <f t="shared" si="10"/>
        <v>1</v>
      </c>
      <c r="BF116" s="20">
        <f t="shared" si="11"/>
        <v>1</v>
      </c>
      <c r="BG116" s="26">
        <v>1</v>
      </c>
      <c r="BH116" s="26">
        <v>1</v>
      </c>
      <c r="BI116" s="26">
        <v>1</v>
      </c>
      <c r="BJ116" s="26">
        <v>1</v>
      </c>
      <c r="BK116" s="26">
        <v>1</v>
      </c>
      <c r="BL116" s="26"/>
      <c r="BM116" s="25">
        <f t="shared" si="13"/>
        <v>5</v>
      </c>
      <c r="BN116" s="17">
        <v>1</v>
      </c>
      <c r="BO116" s="17"/>
      <c r="BP116" s="17"/>
      <c r="BQ116" s="17"/>
      <c r="BR116" s="17"/>
      <c r="BS116" s="17"/>
      <c r="BT116" s="17"/>
      <c r="BU116" s="17"/>
      <c r="BV116" s="17"/>
      <c r="BW116" s="23">
        <f t="shared" si="14"/>
        <v>1</v>
      </c>
    </row>
    <row r="117" spans="1:289" ht="127.5" x14ac:dyDescent="0.25">
      <c r="A117" s="372" t="s">
        <v>422</v>
      </c>
      <c r="B117" s="64"/>
      <c r="C117" s="65"/>
      <c r="D117" s="65"/>
      <c r="E117" s="65"/>
      <c r="F117" s="65"/>
      <c r="G117" s="65"/>
      <c r="H117" s="65"/>
      <c r="I117" s="75"/>
      <c r="J117" s="54"/>
      <c r="K117" s="53" t="s">
        <v>44</v>
      </c>
      <c r="L117" s="54"/>
      <c r="M117" s="104"/>
      <c r="N117" s="111">
        <f t="shared" si="12"/>
        <v>1</v>
      </c>
      <c r="O117" s="74" t="s">
        <v>554</v>
      </c>
      <c r="P117" s="3"/>
      <c r="Q117" s="27" t="s">
        <v>318</v>
      </c>
      <c r="R117" s="384" t="s">
        <v>555</v>
      </c>
      <c r="S117" s="385" t="s">
        <v>500</v>
      </c>
      <c r="T117" s="50"/>
      <c r="U117" s="50"/>
      <c r="V117" s="3" t="s">
        <v>391</v>
      </c>
      <c r="W117" s="3"/>
      <c r="X117" s="3"/>
      <c r="Y117" s="51"/>
      <c r="Z117" s="132">
        <v>1</v>
      </c>
      <c r="AA117" s="132"/>
      <c r="AB117" s="132"/>
      <c r="AC117" s="132"/>
      <c r="AD117" s="132"/>
      <c r="AE117" s="132"/>
      <c r="AF117" s="132"/>
      <c r="AG117" s="132"/>
      <c r="AH117" s="132"/>
      <c r="AI117" s="143">
        <f t="shared" si="15"/>
        <v>1</v>
      </c>
      <c r="AJ117" s="14"/>
      <c r="AK117" s="14"/>
      <c r="AL117" s="14"/>
      <c r="AM117" s="14"/>
      <c r="AN117" s="14"/>
      <c r="AO117" s="14"/>
      <c r="AP117" s="16">
        <f t="shared" si="9"/>
        <v>0</v>
      </c>
      <c r="AQ117" s="19">
        <v>1</v>
      </c>
      <c r="AR117" s="19"/>
      <c r="AS117" s="19"/>
      <c r="AT117" s="19"/>
      <c r="AU117" s="19"/>
      <c r="AV117" s="19"/>
      <c r="AW117" s="19"/>
      <c r="AX117" s="19"/>
      <c r="AY117" s="19"/>
      <c r="AZ117" s="19"/>
      <c r="BA117" s="19"/>
      <c r="BB117" s="19"/>
      <c r="BC117" s="19"/>
      <c r="BD117" s="19"/>
      <c r="BE117" s="18">
        <f t="shared" si="10"/>
        <v>1</v>
      </c>
      <c r="BF117" s="20">
        <f t="shared" si="11"/>
        <v>2</v>
      </c>
      <c r="BG117" s="26"/>
      <c r="BH117" s="26"/>
      <c r="BI117" s="26">
        <v>1</v>
      </c>
      <c r="BJ117" s="26">
        <v>1</v>
      </c>
      <c r="BK117" s="26">
        <v>1</v>
      </c>
      <c r="BL117" s="26"/>
      <c r="BM117" s="25">
        <f t="shared" si="13"/>
        <v>3</v>
      </c>
      <c r="BN117" s="17"/>
      <c r="BO117" s="17"/>
      <c r="BP117" s="17">
        <v>1</v>
      </c>
      <c r="BQ117" s="17"/>
      <c r="BR117" s="17"/>
      <c r="BS117" s="17"/>
      <c r="BT117" s="17"/>
      <c r="BU117" s="17"/>
      <c r="BV117" s="17"/>
      <c r="BW117" s="23">
        <f t="shared" si="14"/>
        <v>1</v>
      </c>
    </row>
    <row r="118" spans="1:289" ht="60" x14ac:dyDescent="0.25">
      <c r="A118" s="372" t="s">
        <v>423</v>
      </c>
      <c r="B118" s="64"/>
      <c r="C118" s="65"/>
      <c r="D118" s="65"/>
      <c r="E118" s="65"/>
      <c r="F118" s="65"/>
      <c r="G118" s="65"/>
      <c r="H118" s="65"/>
      <c r="I118" s="75"/>
      <c r="J118" s="54"/>
      <c r="K118" s="53" t="s">
        <v>45</v>
      </c>
      <c r="L118" s="54"/>
      <c r="M118" s="104"/>
      <c r="N118" s="111">
        <f t="shared" si="12"/>
        <v>1</v>
      </c>
      <c r="O118" s="74" t="s">
        <v>556</v>
      </c>
      <c r="P118" s="3"/>
      <c r="Q118" s="27" t="s">
        <v>318</v>
      </c>
      <c r="R118" s="384" t="s">
        <v>557</v>
      </c>
      <c r="S118" s="385" t="s">
        <v>500</v>
      </c>
      <c r="T118" s="50"/>
      <c r="U118" s="50"/>
      <c r="V118" s="3" t="s">
        <v>391</v>
      </c>
      <c r="W118" s="3"/>
      <c r="X118" s="3"/>
      <c r="Y118" s="51"/>
      <c r="Z118" s="132"/>
      <c r="AA118" s="132"/>
      <c r="AB118" s="132"/>
      <c r="AC118" s="132"/>
      <c r="AD118" s="132"/>
      <c r="AE118" s="132"/>
      <c r="AF118" s="132"/>
      <c r="AG118" s="132"/>
      <c r="AH118" s="132"/>
      <c r="AI118" s="143">
        <f t="shared" si="15"/>
        <v>0</v>
      </c>
      <c r="AJ118" s="14"/>
      <c r="AK118" s="14"/>
      <c r="AL118" s="14"/>
      <c r="AM118" s="14"/>
      <c r="AN118" s="14"/>
      <c r="AO118" s="14"/>
      <c r="AP118" s="16">
        <f t="shared" si="9"/>
        <v>0</v>
      </c>
      <c r="AQ118" s="19">
        <v>1</v>
      </c>
      <c r="AR118" s="19"/>
      <c r="AS118" s="19"/>
      <c r="AT118" s="19"/>
      <c r="AU118" s="19"/>
      <c r="AV118" s="19"/>
      <c r="AW118" s="19"/>
      <c r="AX118" s="19"/>
      <c r="AY118" s="19"/>
      <c r="AZ118" s="19"/>
      <c r="BA118" s="19"/>
      <c r="BB118" s="19"/>
      <c r="BC118" s="19"/>
      <c r="BD118" s="19"/>
      <c r="BE118" s="18">
        <f t="shared" si="10"/>
        <v>1</v>
      </c>
      <c r="BF118" s="20">
        <f t="shared" si="11"/>
        <v>1</v>
      </c>
      <c r="BG118" s="26"/>
      <c r="BH118" s="26"/>
      <c r="BI118" s="26"/>
      <c r="BJ118" s="26"/>
      <c r="BK118" s="26"/>
      <c r="BL118" s="26">
        <v>1</v>
      </c>
      <c r="BM118" s="25">
        <f t="shared" si="13"/>
        <v>1</v>
      </c>
      <c r="BN118" s="17"/>
      <c r="BO118" s="17"/>
      <c r="BP118" s="17"/>
      <c r="BQ118" s="17"/>
      <c r="BR118" s="17"/>
      <c r="BS118" s="17"/>
      <c r="BT118" s="17"/>
      <c r="BU118" s="17"/>
      <c r="BV118" s="17">
        <v>1</v>
      </c>
      <c r="BW118" s="23">
        <f t="shared" si="14"/>
        <v>1</v>
      </c>
    </row>
    <row r="119" spans="1:289" ht="89.25" x14ac:dyDescent="0.25">
      <c r="A119" s="372" t="s">
        <v>424</v>
      </c>
      <c r="B119" s="66"/>
      <c r="C119" s="67"/>
      <c r="D119" s="67"/>
      <c r="E119" s="67"/>
      <c r="F119" s="67"/>
      <c r="G119" s="67"/>
      <c r="H119" s="67"/>
      <c r="I119" s="75"/>
      <c r="J119" s="54"/>
      <c r="K119" s="53" t="s">
        <v>1</v>
      </c>
      <c r="L119" s="54"/>
      <c r="M119" s="104"/>
      <c r="N119" s="111">
        <f t="shared" si="12"/>
        <v>1</v>
      </c>
      <c r="O119" s="74" t="s">
        <v>558</v>
      </c>
      <c r="P119" s="3"/>
      <c r="Q119" s="27" t="s">
        <v>318</v>
      </c>
      <c r="R119" s="384" t="s">
        <v>559</v>
      </c>
      <c r="S119" s="385" t="s">
        <v>500</v>
      </c>
      <c r="T119" s="50"/>
      <c r="U119" s="50"/>
      <c r="V119" s="3" t="s">
        <v>391</v>
      </c>
      <c r="W119" s="3"/>
      <c r="X119" s="3"/>
      <c r="Y119" s="51"/>
      <c r="Z119" s="132"/>
      <c r="AA119" s="132"/>
      <c r="AB119" s="132"/>
      <c r="AC119" s="132"/>
      <c r="AD119" s="132"/>
      <c r="AE119" s="132"/>
      <c r="AF119" s="132"/>
      <c r="AG119" s="132"/>
      <c r="AH119" s="132"/>
      <c r="AI119" s="143">
        <f t="shared" si="15"/>
        <v>0</v>
      </c>
      <c r="AJ119" s="14"/>
      <c r="AK119" s="14"/>
      <c r="AL119" s="14"/>
      <c r="AM119" s="14"/>
      <c r="AN119" s="14"/>
      <c r="AO119" s="14"/>
      <c r="AP119" s="16">
        <f t="shared" si="9"/>
        <v>0</v>
      </c>
      <c r="AQ119" s="19">
        <v>1</v>
      </c>
      <c r="AR119" s="19"/>
      <c r="AS119" s="19"/>
      <c r="AT119" s="19"/>
      <c r="AU119" s="19"/>
      <c r="AV119" s="19"/>
      <c r="AW119" s="19"/>
      <c r="AX119" s="19"/>
      <c r="AY119" s="19"/>
      <c r="AZ119" s="19"/>
      <c r="BA119" s="19"/>
      <c r="BB119" s="19"/>
      <c r="BC119" s="19"/>
      <c r="BD119" s="19"/>
      <c r="BE119" s="18">
        <f t="shared" si="10"/>
        <v>1</v>
      </c>
      <c r="BF119" s="20">
        <f t="shared" si="11"/>
        <v>1</v>
      </c>
      <c r="BG119" s="26"/>
      <c r="BH119" s="26"/>
      <c r="BI119" s="26"/>
      <c r="BJ119" s="26"/>
      <c r="BK119" s="26"/>
      <c r="BL119" s="26">
        <v>1</v>
      </c>
      <c r="BM119" s="25">
        <f t="shared" si="13"/>
        <v>1</v>
      </c>
      <c r="BN119" s="17"/>
      <c r="BO119" s="17"/>
      <c r="BP119" s="17"/>
      <c r="BQ119" s="17"/>
      <c r="BR119" s="17"/>
      <c r="BS119" s="17"/>
      <c r="BT119" s="17"/>
      <c r="BU119" s="17"/>
      <c r="BV119" s="17">
        <v>1</v>
      </c>
      <c r="BW119" s="23">
        <f t="shared" si="14"/>
        <v>1</v>
      </c>
    </row>
    <row r="120" spans="1:289" ht="76.5" x14ac:dyDescent="0.25">
      <c r="A120" s="372" t="s">
        <v>425</v>
      </c>
      <c r="B120" s="112"/>
      <c r="C120" s="113"/>
      <c r="D120" s="113"/>
      <c r="E120" s="113"/>
      <c r="F120" s="113"/>
      <c r="G120" s="113"/>
      <c r="H120" s="113"/>
      <c r="I120" s="75"/>
      <c r="J120" s="54"/>
      <c r="K120" s="53" t="s">
        <v>1</v>
      </c>
      <c r="L120" s="54"/>
      <c r="M120" s="104"/>
      <c r="N120" s="111">
        <f t="shared" si="12"/>
        <v>1</v>
      </c>
      <c r="O120" s="74" t="s">
        <v>560</v>
      </c>
      <c r="P120" s="3"/>
      <c r="Q120" s="27" t="s">
        <v>318</v>
      </c>
      <c r="R120" s="385" t="s">
        <v>561</v>
      </c>
      <c r="S120" s="385" t="s">
        <v>500</v>
      </c>
      <c r="T120" s="50"/>
      <c r="U120" s="50"/>
      <c r="V120" s="3" t="s">
        <v>391</v>
      </c>
      <c r="W120" s="3"/>
      <c r="X120" s="3"/>
      <c r="Y120" s="51"/>
      <c r="Z120" s="132"/>
      <c r="AA120" s="132"/>
      <c r="AB120" s="132"/>
      <c r="AC120" s="132"/>
      <c r="AD120" s="132"/>
      <c r="AE120" s="132"/>
      <c r="AF120" s="132"/>
      <c r="AG120" s="132"/>
      <c r="AH120" s="132"/>
      <c r="AI120" s="143">
        <f t="shared" si="15"/>
        <v>0</v>
      </c>
      <c r="AJ120" s="14"/>
      <c r="AK120" s="14"/>
      <c r="AL120" s="14"/>
      <c r="AM120" s="14"/>
      <c r="AN120" s="14"/>
      <c r="AO120" s="14"/>
      <c r="AP120" s="16">
        <f t="shared" si="9"/>
        <v>0</v>
      </c>
      <c r="AQ120" s="19">
        <v>1</v>
      </c>
      <c r="AR120" s="19"/>
      <c r="AS120" s="19"/>
      <c r="AT120" s="19"/>
      <c r="AU120" s="19"/>
      <c r="AV120" s="19"/>
      <c r="AW120" s="19"/>
      <c r="AX120" s="19"/>
      <c r="AY120" s="19"/>
      <c r="AZ120" s="19"/>
      <c r="BA120" s="19"/>
      <c r="BB120" s="19"/>
      <c r="BC120" s="19"/>
      <c r="BD120" s="19"/>
      <c r="BE120" s="18">
        <f t="shared" si="10"/>
        <v>1</v>
      </c>
      <c r="BF120" s="20">
        <f t="shared" si="11"/>
        <v>1</v>
      </c>
      <c r="BG120" s="26"/>
      <c r="BH120" s="26"/>
      <c r="BI120" s="26"/>
      <c r="BJ120" s="26"/>
      <c r="BK120" s="26"/>
      <c r="BL120" s="26">
        <v>1</v>
      </c>
      <c r="BM120" s="25">
        <f t="shared" si="13"/>
        <v>1</v>
      </c>
      <c r="BN120" s="17"/>
      <c r="BO120" s="17"/>
      <c r="BP120" s="17"/>
      <c r="BQ120" s="17"/>
      <c r="BR120" s="17"/>
      <c r="BS120" s="17"/>
      <c r="BT120" s="17"/>
      <c r="BU120" s="17"/>
      <c r="BV120" s="17">
        <v>1</v>
      </c>
      <c r="BW120" s="23">
        <f t="shared" si="14"/>
        <v>1</v>
      </c>
    </row>
    <row r="121" spans="1:289" ht="60" x14ac:dyDescent="0.25">
      <c r="A121" s="372" t="s">
        <v>426</v>
      </c>
      <c r="B121" s="112"/>
      <c r="C121" s="113"/>
      <c r="D121" s="113"/>
      <c r="E121" s="113"/>
      <c r="F121" s="113"/>
      <c r="G121" s="113"/>
      <c r="H121" s="113"/>
      <c r="I121" s="75"/>
      <c r="J121" s="54"/>
      <c r="K121" s="53" t="s">
        <v>1</v>
      </c>
      <c r="L121" s="54"/>
      <c r="M121" s="104"/>
      <c r="N121" s="111">
        <f t="shared" si="12"/>
        <v>1</v>
      </c>
      <c r="O121" s="74" t="s">
        <v>562</v>
      </c>
      <c r="P121" s="3"/>
      <c r="Q121" s="27" t="s">
        <v>318</v>
      </c>
      <c r="R121" s="384" t="s">
        <v>563</v>
      </c>
      <c r="S121" s="385" t="s">
        <v>500</v>
      </c>
      <c r="T121" s="50"/>
      <c r="U121" s="50"/>
      <c r="V121" s="3" t="s">
        <v>391</v>
      </c>
      <c r="W121" s="3"/>
      <c r="X121" s="3"/>
      <c r="Y121" s="51"/>
      <c r="Z121" s="132">
        <v>1</v>
      </c>
      <c r="AA121" s="132"/>
      <c r="AB121" s="132"/>
      <c r="AC121" s="132"/>
      <c r="AD121" s="132"/>
      <c r="AE121" s="132"/>
      <c r="AF121" s="132"/>
      <c r="AG121" s="132"/>
      <c r="AH121" s="132"/>
      <c r="AI121" s="143">
        <f t="shared" si="15"/>
        <v>1</v>
      </c>
      <c r="AJ121" s="14"/>
      <c r="AK121" s="14"/>
      <c r="AL121" s="14"/>
      <c r="AM121" s="14"/>
      <c r="AN121" s="14"/>
      <c r="AO121" s="14"/>
      <c r="AP121" s="16">
        <f t="shared" si="9"/>
        <v>0</v>
      </c>
      <c r="AQ121" s="19">
        <v>1</v>
      </c>
      <c r="AR121" s="19"/>
      <c r="AS121" s="19"/>
      <c r="AT121" s="19"/>
      <c r="AU121" s="19"/>
      <c r="AV121" s="19"/>
      <c r="AW121" s="19"/>
      <c r="AX121" s="19"/>
      <c r="AY121" s="19"/>
      <c r="AZ121" s="19"/>
      <c r="BA121" s="19"/>
      <c r="BB121" s="19"/>
      <c r="BC121" s="19"/>
      <c r="BD121" s="19"/>
      <c r="BE121" s="18">
        <f t="shared" si="10"/>
        <v>1</v>
      </c>
      <c r="BF121" s="20">
        <f t="shared" si="11"/>
        <v>2</v>
      </c>
      <c r="BG121" s="26"/>
      <c r="BH121" s="26"/>
      <c r="BI121" s="26">
        <v>1</v>
      </c>
      <c r="BJ121" s="26">
        <v>1</v>
      </c>
      <c r="BK121" s="26"/>
      <c r="BL121" s="26"/>
      <c r="BM121" s="25">
        <f t="shared" si="13"/>
        <v>2</v>
      </c>
      <c r="BN121" s="17"/>
      <c r="BO121" s="17"/>
      <c r="BP121" s="17"/>
      <c r="BQ121" s="17"/>
      <c r="BR121" s="17"/>
      <c r="BS121" s="17"/>
      <c r="BT121" s="17"/>
      <c r="BU121" s="17"/>
      <c r="BV121" s="17">
        <v>1</v>
      </c>
      <c r="BW121" s="23">
        <f t="shared" si="14"/>
        <v>1</v>
      </c>
    </row>
    <row r="122" spans="1:289" ht="135" x14ac:dyDescent="0.25">
      <c r="A122" s="370" t="s">
        <v>427</v>
      </c>
      <c r="B122" s="112"/>
      <c r="C122" s="113"/>
      <c r="D122" s="113"/>
      <c r="E122" s="113"/>
      <c r="F122" s="113"/>
      <c r="G122" s="113"/>
      <c r="H122" s="113"/>
      <c r="I122" s="75"/>
      <c r="J122" s="54"/>
      <c r="K122" s="54"/>
      <c r="L122" s="53" t="s">
        <v>448</v>
      </c>
      <c r="M122" s="104"/>
      <c r="N122" s="111">
        <f t="shared" si="12"/>
        <v>1</v>
      </c>
      <c r="O122" s="74" t="s">
        <v>447</v>
      </c>
      <c r="P122" s="3"/>
      <c r="Q122" s="27" t="s">
        <v>430</v>
      </c>
      <c r="R122" s="384" t="s">
        <v>428</v>
      </c>
      <c r="S122" s="387"/>
      <c r="T122" s="50"/>
      <c r="U122" s="50"/>
      <c r="V122" s="3" t="s">
        <v>449</v>
      </c>
      <c r="W122" s="3"/>
      <c r="X122" s="3"/>
      <c r="Y122" s="51"/>
      <c r="Z122" s="132"/>
      <c r="AA122" s="132"/>
      <c r="AB122" s="132"/>
      <c r="AC122" s="132"/>
      <c r="AD122" s="132"/>
      <c r="AE122" s="132"/>
      <c r="AF122" s="132"/>
      <c r="AG122" s="132"/>
      <c r="AH122" s="132"/>
      <c r="AI122" s="143">
        <f t="shared" si="15"/>
        <v>0</v>
      </c>
      <c r="AJ122" s="14"/>
      <c r="AK122" s="14"/>
      <c r="AL122" s="14"/>
      <c r="AM122" s="14"/>
      <c r="AN122" s="14"/>
      <c r="AO122" s="14"/>
      <c r="AP122" s="16">
        <f t="shared" si="9"/>
        <v>0</v>
      </c>
      <c r="AQ122" s="19">
        <v>1</v>
      </c>
      <c r="AR122" s="19"/>
      <c r="AS122" s="19"/>
      <c r="AT122" s="19"/>
      <c r="AU122" s="19"/>
      <c r="AV122" s="19"/>
      <c r="AW122" s="19"/>
      <c r="AX122" s="19"/>
      <c r="AY122" s="19"/>
      <c r="AZ122" s="19"/>
      <c r="BA122" s="19"/>
      <c r="BB122" s="19"/>
      <c r="BC122" s="19"/>
      <c r="BD122" s="19"/>
      <c r="BE122" s="18">
        <f t="shared" si="10"/>
        <v>1</v>
      </c>
      <c r="BF122" s="20">
        <f t="shared" si="11"/>
        <v>1</v>
      </c>
      <c r="BG122" s="26">
        <v>1</v>
      </c>
      <c r="BH122" s="26">
        <v>1</v>
      </c>
      <c r="BI122" s="26"/>
      <c r="BJ122" s="26"/>
      <c r="BK122" s="26"/>
      <c r="BL122" s="26"/>
      <c r="BM122" s="25">
        <f t="shared" si="13"/>
        <v>2</v>
      </c>
      <c r="BN122" s="17"/>
      <c r="BO122" s="17"/>
      <c r="BP122" s="17"/>
      <c r="BQ122" s="17"/>
      <c r="BR122" s="17"/>
      <c r="BS122" s="17"/>
      <c r="BT122" s="17">
        <v>1</v>
      </c>
      <c r="BU122" s="17"/>
      <c r="BV122" s="17"/>
      <c r="BW122" s="23">
        <f t="shared" si="14"/>
        <v>1</v>
      </c>
    </row>
    <row r="123" spans="1:289" ht="135" x14ac:dyDescent="0.25">
      <c r="A123" s="370" t="s">
        <v>432</v>
      </c>
      <c r="B123" s="112"/>
      <c r="C123" s="113"/>
      <c r="D123" s="113"/>
      <c r="E123" s="113"/>
      <c r="F123" s="113"/>
      <c r="G123" s="113"/>
      <c r="H123" s="113"/>
      <c r="I123" s="75"/>
      <c r="J123" s="54"/>
      <c r="K123" s="54"/>
      <c r="L123" s="53" t="s">
        <v>448</v>
      </c>
      <c r="M123" s="104"/>
      <c r="N123" s="111">
        <f t="shared" si="12"/>
        <v>1</v>
      </c>
      <c r="O123" s="74" t="s">
        <v>450</v>
      </c>
      <c r="P123" s="3"/>
      <c r="Q123" s="27" t="s">
        <v>433</v>
      </c>
      <c r="R123" s="384" t="s">
        <v>434</v>
      </c>
      <c r="S123" s="387"/>
      <c r="T123" s="50"/>
      <c r="U123" s="50"/>
      <c r="V123" s="3" t="s">
        <v>451</v>
      </c>
      <c r="W123" s="3"/>
      <c r="X123" s="3" t="s">
        <v>452</v>
      </c>
      <c r="Y123" s="51"/>
      <c r="Z123" s="132"/>
      <c r="AA123" s="132"/>
      <c r="AB123" s="132"/>
      <c r="AC123" s="132"/>
      <c r="AD123" s="132"/>
      <c r="AE123" s="132"/>
      <c r="AF123" s="132"/>
      <c r="AG123" s="132"/>
      <c r="AH123" s="132"/>
      <c r="AI123" s="143">
        <f t="shared" si="15"/>
        <v>0</v>
      </c>
      <c r="AJ123" s="14"/>
      <c r="AK123" s="14"/>
      <c r="AL123" s="14">
        <v>1</v>
      </c>
      <c r="AM123" s="14"/>
      <c r="AN123" s="14"/>
      <c r="AO123" s="14"/>
      <c r="AP123" s="16">
        <f t="shared" si="9"/>
        <v>1</v>
      </c>
      <c r="AQ123" s="19"/>
      <c r="AR123" s="19"/>
      <c r="AS123" s="19"/>
      <c r="AT123" s="19"/>
      <c r="AU123" s="19"/>
      <c r="AV123" s="19"/>
      <c r="AW123" s="19"/>
      <c r="AX123" s="19"/>
      <c r="AY123" s="19"/>
      <c r="AZ123" s="19"/>
      <c r="BA123" s="19"/>
      <c r="BB123" s="19"/>
      <c r="BC123" s="19"/>
      <c r="BD123" s="19"/>
      <c r="BE123" s="18">
        <f t="shared" si="10"/>
        <v>0</v>
      </c>
      <c r="BF123" s="20">
        <f t="shared" si="11"/>
        <v>1</v>
      </c>
      <c r="BG123" s="26"/>
      <c r="BH123" s="26">
        <v>1</v>
      </c>
      <c r="BI123" s="26">
        <v>1</v>
      </c>
      <c r="BJ123" s="26"/>
      <c r="BK123" s="26"/>
      <c r="BL123" s="26"/>
      <c r="BM123" s="25">
        <f t="shared" si="13"/>
        <v>2</v>
      </c>
      <c r="BN123" s="17">
        <v>1</v>
      </c>
      <c r="BO123" s="17"/>
      <c r="BP123" s="17"/>
      <c r="BQ123" s="17"/>
      <c r="BR123" s="17"/>
      <c r="BS123" s="17"/>
      <c r="BT123" s="17"/>
      <c r="BU123" s="17"/>
      <c r="BV123" s="17"/>
      <c r="BW123" s="23">
        <f t="shared" si="14"/>
        <v>1</v>
      </c>
    </row>
    <row r="124" spans="1:289" ht="135" x14ac:dyDescent="0.25">
      <c r="A124" s="370" t="s">
        <v>436</v>
      </c>
      <c r="B124" s="112"/>
      <c r="C124" s="113"/>
      <c r="D124" s="113"/>
      <c r="E124" s="113"/>
      <c r="F124" s="113"/>
      <c r="G124" s="113"/>
      <c r="H124" s="113"/>
      <c r="I124" s="75"/>
      <c r="J124" s="54"/>
      <c r="K124" s="54"/>
      <c r="L124" s="53" t="s">
        <v>448</v>
      </c>
      <c r="M124" s="104"/>
      <c r="N124" s="111">
        <f t="shared" si="12"/>
        <v>1</v>
      </c>
      <c r="O124" s="74" t="s">
        <v>455</v>
      </c>
      <c r="P124" s="3"/>
      <c r="Q124" s="27" t="s">
        <v>437</v>
      </c>
      <c r="R124" s="384" t="s">
        <v>438</v>
      </c>
      <c r="S124" s="387"/>
      <c r="T124" s="50"/>
      <c r="U124" s="50"/>
      <c r="V124" s="3" t="s">
        <v>453</v>
      </c>
      <c r="W124" s="3"/>
      <c r="X124" s="3" t="s">
        <v>454</v>
      </c>
      <c r="Y124" s="51"/>
      <c r="Z124" s="132"/>
      <c r="AA124" s="132"/>
      <c r="AB124" s="132"/>
      <c r="AC124" s="132"/>
      <c r="AD124" s="132"/>
      <c r="AE124" s="132"/>
      <c r="AF124" s="132"/>
      <c r="AG124" s="132"/>
      <c r="AH124" s="132"/>
      <c r="AI124" s="143">
        <f t="shared" si="15"/>
        <v>0</v>
      </c>
      <c r="AJ124" s="14"/>
      <c r="AK124" s="14"/>
      <c r="AL124" s="14"/>
      <c r="AM124" s="14"/>
      <c r="AN124" s="14"/>
      <c r="AO124" s="14"/>
      <c r="AP124" s="16">
        <f t="shared" si="9"/>
        <v>0</v>
      </c>
      <c r="AQ124" s="19"/>
      <c r="AR124" s="19"/>
      <c r="AS124" s="19"/>
      <c r="AT124" s="19"/>
      <c r="AU124" s="19"/>
      <c r="AV124" s="19"/>
      <c r="AW124" s="19"/>
      <c r="AX124" s="19"/>
      <c r="AY124" s="19"/>
      <c r="AZ124" s="19"/>
      <c r="BA124" s="19"/>
      <c r="BB124" s="19"/>
      <c r="BC124" s="19">
        <v>1</v>
      </c>
      <c r="BD124" s="19"/>
      <c r="BE124" s="18">
        <f t="shared" si="10"/>
        <v>1</v>
      </c>
      <c r="BF124" s="20">
        <f t="shared" si="11"/>
        <v>1</v>
      </c>
      <c r="BG124" s="26">
        <v>1</v>
      </c>
      <c r="BH124" s="26"/>
      <c r="BI124" s="26"/>
      <c r="BJ124" s="26">
        <v>1</v>
      </c>
      <c r="BK124" s="26">
        <v>1</v>
      </c>
      <c r="BL124" s="26"/>
      <c r="BM124" s="25">
        <f t="shared" si="13"/>
        <v>3</v>
      </c>
      <c r="BN124" s="17"/>
      <c r="BO124" s="17"/>
      <c r="BP124" s="17"/>
      <c r="BQ124" s="17"/>
      <c r="BR124" s="17"/>
      <c r="BS124" s="17"/>
      <c r="BT124" s="17">
        <v>1</v>
      </c>
      <c r="BU124" s="17"/>
      <c r="BV124" s="17"/>
      <c r="BW124" s="23">
        <f t="shared" si="14"/>
        <v>1</v>
      </c>
    </row>
    <row r="125" spans="1:289" ht="140.25" x14ac:dyDescent="0.25">
      <c r="A125" s="370" t="s">
        <v>439</v>
      </c>
      <c r="B125" s="112"/>
      <c r="C125" s="113"/>
      <c r="D125" s="113"/>
      <c r="E125" s="113"/>
      <c r="F125" s="113"/>
      <c r="G125" s="113"/>
      <c r="H125" s="113"/>
      <c r="I125" s="75"/>
      <c r="J125" s="54"/>
      <c r="K125" s="54"/>
      <c r="L125" s="53" t="s">
        <v>448</v>
      </c>
      <c r="M125" s="104"/>
      <c r="N125" s="111">
        <f t="shared" si="12"/>
        <v>1</v>
      </c>
      <c r="O125" s="74" t="s">
        <v>1604</v>
      </c>
      <c r="P125" s="3"/>
      <c r="Q125" s="27" t="s">
        <v>305</v>
      </c>
      <c r="R125" s="384" t="s">
        <v>440</v>
      </c>
      <c r="S125" s="387"/>
      <c r="T125" s="50"/>
      <c r="U125" s="50"/>
      <c r="V125" s="3" t="s">
        <v>456</v>
      </c>
      <c r="W125" s="3"/>
      <c r="X125" s="3"/>
      <c r="Y125" s="51"/>
      <c r="Z125" s="132"/>
      <c r="AA125" s="132"/>
      <c r="AB125" s="132"/>
      <c r="AC125" s="132"/>
      <c r="AD125" s="132"/>
      <c r="AE125" s="132"/>
      <c r="AF125" s="132"/>
      <c r="AG125" s="132"/>
      <c r="AH125" s="132"/>
      <c r="AI125" s="143">
        <f t="shared" si="15"/>
        <v>0</v>
      </c>
      <c r="AJ125" s="14"/>
      <c r="AK125" s="14"/>
      <c r="AL125" s="14"/>
      <c r="AM125" s="14"/>
      <c r="AN125" s="14"/>
      <c r="AO125" s="14"/>
      <c r="AP125" s="16">
        <f t="shared" si="9"/>
        <v>0</v>
      </c>
      <c r="AQ125" s="19">
        <v>1</v>
      </c>
      <c r="AR125" s="19"/>
      <c r="AS125" s="19"/>
      <c r="AT125" s="19"/>
      <c r="AU125" s="19"/>
      <c r="AV125" s="19"/>
      <c r="AW125" s="19"/>
      <c r="AX125" s="19"/>
      <c r="AY125" s="19"/>
      <c r="AZ125" s="19"/>
      <c r="BA125" s="19"/>
      <c r="BB125" s="19"/>
      <c r="BC125" s="19"/>
      <c r="BD125" s="19"/>
      <c r="BE125" s="18">
        <f t="shared" si="10"/>
        <v>1</v>
      </c>
      <c r="BF125" s="20">
        <f t="shared" si="11"/>
        <v>1</v>
      </c>
      <c r="BG125" s="26"/>
      <c r="BH125" s="26"/>
      <c r="BI125" s="26">
        <v>1</v>
      </c>
      <c r="BJ125" s="26"/>
      <c r="BK125" s="26"/>
      <c r="BL125" s="26"/>
      <c r="BM125" s="25">
        <f t="shared" si="13"/>
        <v>1</v>
      </c>
      <c r="BN125" s="17">
        <v>1</v>
      </c>
      <c r="BO125" s="17"/>
      <c r="BP125" s="17"/>
      <c r="BQ125" s="17"/>
      <c r="BR125" s="17"/>
      <c r="BS125" s="17"/>
      <c r="BT125" s="17"/>
      <c r="BU125" s="17"/>
      <c r="BV125" s="17"/>
      <c r="BW125" s="23">
        <f t="shared" si="14"/>
        <v>1</v>
      </c>
    </row>
    <row r="126" spans="1:289" ht="135" x14ac:dyDescent="0.25">
      <c r="A126" s="370" t="s">
        <v>441</v>
      </c>
      <c r="B126" s="112"/>
      <c r="C126" s="113"/>
      <c r="D126" s="113"/>
      <c r="E126" s="113"/>
      <c r="F126" s="113"/>
      <c r="G126" s="113"/>
      <c r="H126" s="113"/>
      <c r="I126" s="75"/>
      <c r="J126" s="54"/>
      <c r="K126" s="54"/>
      <c r="L126" s="53" t="s">
        <v>448</v>
      </c>
      <c r="M126" s="104"/>
      <c r="N126" s="111">
        <f t="shared" si="12"/>
        <v>1</v>
      </c>
      <c r="O126" s="74" t="s">
        <v>457</v>
      </c>
      <c r="P126" s="3"/>
      <c r="Q126" s="27" t="s">
        <v>305</v>
      </c>
      <c r="R126" s="384" t="s">
        <v>442</v>
      </c>
      <c r="S126" s="387"/>
      <c r="T126" s="50"/>
      <c r="U126" s="50"/>
      <c r="V126" s="3" t="s">
        <v>1605</v>
      </c>
      <c r="W126" s="3"/>
      <c r="X126" s="3"/>
      <c r="Y126" s="51"/>
      <c r="Z126" s="132"/>
      <c r="AA126" s="132"/>
      <c r="AB126" s="132"/>
      <c r="AC126" s="132"/>
      <c r="AD126" s="132"/>
      <c r="AE126" s="132"/>
      <c r="AF126" s="132"/>
      <c r="AG126" s="132"/>
      <c r="AH126" s="132"/>
      <c r="AI126" s="143">
        <f t="shared" si="15"/>
        <v>0</v>
      </c>
      <c r="AJ126" s="14"/>
      <c r="AK126" s="14"/>
      <c r="AL126" s="14"/>
      <c r="AM126" s="14"/>
      <c r="AN126" s="14"/>
      <c r="AO126" s="14"/>
      <c r="AP126" s="16">
        <f t="shared" si="9"/>
        <v>0</v>
      </c>
      <c r="AQ126" s="19"/>
      <c r="AR126" s="19"/>
      <c r="AS126" s="19"/>
      <c r="AT126" s="19"/>
      <c r="AU126" s="19"/>
      <c r="AV126" s="19">
        <v>1</v>
      </c>
      <c r="AW126" s="19"/>
      <c r="AX126" s="19"/>
      <c r="AY126" s="19"/>
      <c r="AZ126" s="19"/>
      <c r="BA126" s="19"/>
      <c r="BB126" s="19"/>
      <c r="BC126" s="19"/>
      <c r="BD126" s="19"/>
      <c r="BE126" s="18">
        <f t="shared" si="10"/>
        <v>1</v>
      </c>
      <c r="BF126" s="20">
        <f t="shared" si="11"/>
        <v>1</v>
      </c>
      <c r="BG126" s="26"/>
      <c r="BH126" s="26"/>
      <c r="BI126" s="26"/>
      <c r="BJ126" s="26"/>
      <c r="BK126" s="26">
        <v>1</v>
      </c>
      <c r="BL126" s="26"/>
      <c r="BM126" s="25">
        <f t="shared" si="13"/>
        <v>1</v>
      </c>
      <c r="BN126" s="17"/>
      <c r="BO126" s="17"/>
      <c r="BP126" s="17"/>
      <c r="BQ126" s="17"/>
      <c r="BR126" s="17"/>
      <c r="BS126" s="17"/>
      <c r="BT126" s="17"/>
      <c r="BU126" s="17">
        <v>1</v>
      </c>
      <c r="BV126" s="17"/>
      <c r="BW126" s="23">
        <f t="shared" si="14"/>
        <v>1</v>
      </c>
    </row>
    <row r="127" spans="1:289" ht="135" x14ac:dyDescent="0.25">
      <c r="A127" s="370" t="s">
        <v>431</v>
      </c>
      <c r="B127" s="112"/>
      <c r="C127" s="113"/>
      <c r="D127" s="113"/>
      <c r="E127" s="113"/>
      <c r="F127" s="113"/>
      <c r="G127" s="113"/>
      <c r="H127" s="113"/>
      <c r="I127" s="75"/>
      <c r="J127" s="54"/>
      <c r="K127" s="54"/>
      <c r="L127" s="53" t="s">
        <v>448</v>
      </c>
      <c r="M127" s="104"/>
      <c r="N127" s="111">
        <f t="shared" si="12"/>
        <v>1</v>
      </c>
      <c r="O127" s="74" t="s">
        <v>458</v>
      </c>
      <c r="P127" s="3"/>
      <c r="Q127" s="27" t="s">
        <v>430</v>
      </c>
      <c r="R127" s="384" t="s">
        <v>435</v>
      </c>
      <c r="S127" s="387"/>
      <c r="T127" s="50"/>
      <c r="U127" s="50"/>
      <c r="V127" s="3" t="s">
        <v>459</v>
      </c>
      <c r="W127" s="3"/>
      <c r="X127" s="3"/>
      <c r="Y127" s="51"/>
      <c r="Z127" s="132"/>
      <c r="AA127" s="132"/>
      <c r="AB127" s="132"/>
      <c r="AC127" s="132"/>
      <c r="AD127" s="132"/>
      <c r="AE127" s="132"/>
      <c r="AF127" s="132"/>
      <c r="AG127" s="132"/>
      <c r="AH127" s="132"/>
      <c r="AI127" s="143">
        <f t="shared" si="15"/>
        <v>0</v>
      </c>
      <c r="AJ127" s="14"/>
      <c r="AK127" s="14"/>
      <c r="AL127" s="14"/>
      <c r="AM127" s="14"/>
      <c r="AN127" s="14"/>
      <c r="AO127" s="14"/>
      <c r="AP127" s="16">
        <f t="shared" si="9"/>
        <v>0</v>
      </c>
      <c r="AQ127" s="19"/>
      <c r="AR127" s="19"/>
      <c r="AS127" s="19"/>
      <c r="AT127" s="19"/>
      <c r="AU127" s="19"/>
      <c r="AV127" s="19">
        <v>1</v>
      </c>
      <c r="AW127" s="19"/>
      <c r="AX127" s="19"/>
      <c r="AY127" s="19"/>
      <c r="AZ127" s="19"/>
      <c r="BA127" s="19"/>
      <c r="BB127" s="19">
        <v>1</v>
      </c>
      <c r="BC127" s="19"/>
      <c r="BD127" s="19"/>
      <c r="BE127" s="18">
        <f t="shared" si="10"/>
        <v>2</v>
      </c>
      <c r="BF127" s="20">
        <f t="shared" si="11"/>
        <v>2</v>
      </c>
      <c r="BG127" s="26"/>
      <c r="BH127" s="26"/>
      <c r="BI127" s="26"/>
      <c r="BJ127" s="26">
        <v>1</v>
      </c>
      <c r="BK127" s="26">
        <v>1</v>
      </c>
      <c r="BL127" s="26"/>
      <c r="BM127" s="25">
        <f t="shared" si="13"/>
        <v>2</v>
      </c>
      <c r="BN127" s="17"/>
      <c r="BO127" s="17">
        <v>1</v>
      </c>
      <c r="BP127" s="17"/>
      <c r="BQ127" s="17"/>
      <c r="BR127" s="17"/>
      <c r="BS127" s="17"/>
      <c r="BT127" s="17"/>
      <c r="BU127" s="17"/>
      <c r="BV127" s="17"/>
      <c r="BW127" s="23">
        <f t="shared" si="14"/>
        <v>1</v>
      </c>
    </row>
    <row r="128" spans="1:289" s="92" customFormat="1" ht="153" x14ac:dyDescent="0.25">
      <c r="A128" s="373" t="s">
        <v>614</v>
      </c>
      <c r="B128" s="114"/>
      <c r="C128" s="84"/>
      <c r="D128" s="115" t="s">
        <v>1464</v>
      </c>
      <c r="E128" s="116" t="s">
        <v>1465</v>
      </c>
      <c r="F128" s="115" t="s">
        <v>1466</v>
      </c>
      <c r="G128" s="115" t="s">
        <v>1466</v>
      </c>
      <c r="H128" s="12" t="s">
        <v>592</v>
      </c>
      <c r="I128" s="124"/>
      <c r="J128" s="50"/>
      <c r="K128" s="50"/>
      <c r="L128" s="50"/>
      <c r="M128" s="125"/>
      <c r="N128" s="111">
        <f t="shared" si="12"/>
        <v>5</v>
      </c>
      <c r="O128" s="109" t="s">
        <v>615</v>
      </c>
      <c r="P128" s="83" t="s">
        <v>616</v>
      </c>
      <c r="Q128" s="68" t="s">
        <v>617</v>
      </c>
      <c r="R128" s="138" t="s">
        <v>618</v>
      </c>
      <c r="S128" s="139" t="s">
        <v>619</v>
      </c>
      <c r="T128" s="81"/>
      <c r="U128" s="138"/>
      <c r="V128" s="64" t="s">
        <v>620</v>
      </c>
      <c r="W128" s="85" t="s">
        <v>621</v>
      </c>
      <c r="X128" s="195"/>
      <c r="Y128" s="67">
        <v>1</v>
      </c>
      <c r="Z128" s="133">
        <v>1</v>
      </c>
      <c r="AA128" s="133">
        <v>1</v>
      </c>
      <c r="AB128" s="133">
        <v>1</v>
      </c>
      <c r="AC128" s="133">
        <v>1</v>
      </c>
      <c r="AD128" s="133">
        <v>1</v>
      </c>
      <c r="AE128" s="133">
        <v>1</v>
      </c>
      <c r="AF128" s="133"/>
      <c r="AG128" s="133"/>
      <c r="AH128" s="133"/>
      <c r="AI128" s="143">
        <f t="shared" si="15"/>
        <v>6</v>
      </c>
      <c r="AJ128" s="86"/>
      <c r="AK128" s="86"/>
      <c r="AL128" s="86"/>
      <c r="AM128" s="86"/>
      <c r="AN128" s="86"/>
      <c r="AO128" s="86"/>
      <c r="AP128" s="88">
        <f t="shared" si="9"/>
        <v>0</v>
      </c>
      <c r="AQ128" s="89"/>
      <c r="AR128" s="89"/>
      <c r="AS128" s="89"/>
      <c r="AT128" s="89"/>
      <c r="AU128" s="89"/>
      <c r="AV128" s="89"/>
      <c r="AW128" s="89"/>
      <c r="AX128" s="89"/>
      <c r="AY128" s="89"/>
      <c r="AZ128" s="89"/>
      <c r="BA128" s="89"/>
      <c r="BB128" s="89"/>
      <c r="BC128" s="89"/>
      <c r="BD128" s="89"/>
      <c r="BE128" s="18">
        <f t="shared" si="10"/>
        <v>0</v>
      </c>
      <c r="BF128" s="20">
        <f t="shared" si="11"/>
        <v>6</v>
      </c>
      <c r="BG128" s="90"/>
      <c r="BH128" s="90">
        <v>1</v>
      </c>
      <c r="BI128" s="90">
        <v>1</v>
      </c>
      <c r="BJ128" s="90"/>
      <c r="BK128" s="90">
        <v>1</v>
      </c>
      <c r="BL128" s="90"/>
      <c r="BM128" s="25">
        <f t="shared" si="13"/>
        <v>3</v>
      </c>
      <c r="BN128" s="91">
        <v>1</v>
      </c>
      <c r="BO128" s="91"/>
      <c r="BP128" s="91"/>
      <c r="BQ128" s="91"/>
      <c r="BR128" s="91"/>
      <c r="BS128" s="91"/>
      <c r="BT128" s="91"/>
      <c r="BU128" s="91"/>
      <c r="BV128" s="91"/>
      <c r="BW128" s="23">
        <f t="shared" si="14"/>
        <v>1</v>
      </c>
      <c r="BX128" s="70"/>
      <c r="BY128" s="70"/>
      <c r="BZ128" s="70"/>
      <c r="CA128" s="70"/>
      <c r="CB128" s="70"/>
      <c r="CC128" s="70"/>
      <c r="CD128" s="70"/>
      <c r="CE128" s="194"/>
      <c r="CF128" s="194"/>
      <c r="CG128" s="194"/>
      <c r="CH128" s="194"/>
      <c r="CI128" s="194"/>
      <c r="CJ128" s="194"/>
      <c r="CK128" s="194"/>
      <c r="CL128" s="194"/>
      <c r="CM128" s="194"/>
      <c r="CN128" s="194"/>
      <c r="CO128" s="194"/>
      <c r="CP128" s="194"/>
      <c r="CQ128" s="194"/>
      <c r="CR128" s="194"/>
      <c r="CS128" s="194"/>
      <c r="CT128" s="194"/>
      <c r="CU128" s="194"/>
      <c r="CV128" s="194"/>
      <c r="CW128" s="194"/>
      <c r="CX128" s="194"/>
      <c r="CY128" s="194"/>
      <c r="CZ128" s="194"/>
      <c r="DA128" s="194"/>
      <c r="DB128" s="194"/>
      <c r="DC128" s="194"/>
      <c r="DD128" s="194"/>
      <c r="DE128" s="194"/>
      <c r="DF128" s="194"/>
      <c r="DG128" s="194"/>
      <c r="DH128" s="194"/>
      <c r="DI128" s="194"/>
      <c r="DJ128" s="194"/>
      <c r="DK128" s="194"/>
      <c r="DL128" s="194"/>
      <c r="DM128" s="194"/>
      <c r="DN128" s="194"/>
      <c r="DO128" s="194"/>
      <c r="DP128" s="194"/>
      <c r="DQ128" s="194"/>
      <c r="DR128" s="194"/>
      <c r="DS128" s="194"/>
      <c r="DT128" s="194"/>
      <c r="DU128" s="194"/>
      <c r="DV128" s="194"/>
      <c r="DW128" s="194"/>
      <c r="DX128" s="194"/>
      <c r="DY128" s="194"/>
      <c r="DZ128" s="194"/>
      <c r="EA128" s="194"/>
      <c r="EB128" s="194"/>
      <c r="EC128" s="194"/>
      <c r="ED128" s="194"/>
      <c r="EE128" s="194"/>
      <c r="EF128" s="194"/>
      <c r="EG128" s="194"/>
      <c r="EH128" s="194"/>
      <c r="EI128" s="194"/>
      <c r="EJ128" s="194"/>
      <c r="EK128" s="194"/>
      <c r="EL128" s="194"/>
      <c r="EM128" s="194"/>
      <c r="EN128" s="194"/>
      <c r="EO128" s="194"/>
      <c r="EP128" s="194"/>
      <c r="EQ128" s="194"/>
      <c r="ER128" s="194"/>
      <c r="ES128" s="194"/>
      <c r="ET128" s="194"/>
      <c r="EU128" s="194"/>
      <c r="EV128" s="194"/>
      <c r="EW128" s="194"/>
      <c r="EX128" s="194"/>
      <c r="EY128" s="194"/>
      <c r="EZ128" s="194"/>
      <c r="FA128" s="194"/>
      <c r="FB128" s="194"/>
      <c r="FC128" s="194"/>
      <c r="FD128" s="194"/>
      <c r="FE128" s="194"/>
      <c r="FF128" s="194"/>
      <c r="FG128" s="194"/>
      <c r="FH128" s="194"/>
      <c r="FI128" s="194"/>
      <c r="FJ128" s="194"/>
      <c r="FK128" s="194"/>
      <c r="FL128" s="194"/>
      <c r="FM128" s="194"/>
      <c r="FN128" s="194"/>
      <c r="FO128" s="194"/>
      <c r="FP128" s="194"/>
      <c r="FQ128" s="194"/>
      <c r="FR128" s="194"/>
      <c r="FS128" s="194"/>
      <c r="FT128" s="194"/>
      <c r="FU128" s="194"/>
      <c r="FV128" s="194"/>
      <c r="FW128" s="194"/>
      <c r="FX128" s="194"/>
      <c r="FY128" s="194"/>
      <c r="FZ128" s="194"/>
      <c r="GA128" s="194"/>
      <c r="GB128" s="194"/>
      <c r="GC128" s="194"/>
      <c r="GD128" s="194"/>
      <c r="GE128" s="194"/>
      <c r="GF128" s="194"/>
      <c r="GG128" s="194"/>
      <c r="GH128" s="194"/>
      <c r="GI128" s="194"/>
      <c r="GJ128" s="194"/>
      <c r="GK128" s="194"/>
      <c r="GL128" s="194"/>
      <c r="GM128" s="194"/>
      <c r="GN128" s="194"/>
      <c r="GO128" s="194"/>
      <c r="GP128" s="194"/>
      <c r="GQ128" s="194"/>
      <c r="GR128" s="194"/>
      <c r="GS128" s="194"/>
      <c r="GT128" s="194"/>
      <c r="GU128" s="194"/>
      <c r="GV128" s="194"/>
      <c r="GW128" s="194"/>
      <c r="GX128" s="194"/>
      <c r="GY128" s="194"/>
      <c r="GZ128" s="194"/>
      <c r="HA128" s="194"/>
      <c r="HB128" s="194"/>
      <c r="HC128" s="194"/>
      <c r="HD128" s="194"/>
      <c r="HE128" s="194"/>
      <c r="HF128" s="194"/>
      <c r="HG128" s="194"/>
      <c r="HH128" s="194"/>
      <c r="HI128" s="194"/>
      <c r="HJ128" s="194"/>
      <c r="HK128" s="194"/>
      <c r="HL128" s="194"/>
      <c r="HM128" s="194"/>
      <c r="HN128" s="194"/>
      <c r="HO128" s="194"/>
      <c r="HP128" s="194"/>
      <c r="HQ128" s="194"/>
      <c r="HR128" s="194"/>
      <c r="HS128" s="194"/>
      <c r="HT128" s="194"/>
      <c r="HU128" s="194"/>
      <c r="HV128" s="194"/>
      <c r="HW128" s="194"/>
      <c r="HX128" s="194"/>
      <c r="HY128" s="194"/>
      <c r="HZ128" s="194"/>
      <c r="IA128" s="194"/>
      <c r="IB128" s="194"/>
      <c r="IC128" s="194"/>
      <c r="ID128" s="194"/>
      <c r="IE128" s="194"/>
      <c r="IF128" s="194"/>
      <c r="IG128" s="194"/>
      <c r="IH128" s="194"/>
      <c r="II128" s="194"/>
      <c r="IJ128" s="194"/>
      <c r="IK128" s="194"/>
      <c r="IL128" s="194"/>
      <c r="IM128" s="194"/>
      <c r="IN128" s="194"/>
      <c r="IO128" s="194"/>
      <c r="IP128" s="194"/>
      <c r="IQ128" s="194"/>
      <c r="IR128" s="194"/>
      <c r="IS128" s="194"/>
      <c r="IT128" s="194"/>
      <c r="IU128" s="194"/>
      <c r="IV128" s="194"/>
      <c r="IW128" s="194"/>
      <c r="IX128" s="194"/>
      <c r="IY128" s="194"/>
      <c r="IZ128" s="194"/>
      <c r="JA128" s="194"/>
      <c r="JB128" s="194"/>
      <c r="JC128" s="194"/>
      <c r="JD128" s="194"/>
      <c r="JE128" s="194"/>
      <c r="JF128" s="194"/>
      <c r="JG128" s="194"/>
      <c r="JH128" s="194"/>
      <c r="JI128" s="194"/>
      <c r="JJ128" s="194"/>
      <c r="JK128" s="194"/>
      <c r="JL128" s="194"/>
      <c r="JM128" s="194"/>
      <c r="JN128" s="194"/>
      <c r="JO128" s="194"/>
      <c r="JP128" s="194"/>
      <c r="JQ128" s="194"/>
      <c r="JR128" s="194"/>
      <c r="JS128" s="194"/>
      <c r="JT128" s="194"/>
      <c r="JU128" s="194"/>
      <c r="JV128" s="194"/>
      <c r="JW128" s="194"/>
      <c r="JX128" s="194"/>
      <c r="JY128" s="194"/>
      <c r="JZ128" s="194"/>
      <c r="KA128" s="194"/>
      <c r="KB128" s="194"/>
      <c r="KC128" s="194"/>
    </row>
    <row r="129" spans="1:289" s="92" customFormat="1" ht="102" x14ac:dyDescent="0.25">
      <c r="A129" s="370" t="s">
        <v>1606</v>
      </c>
      <c r="B129" s="117"/>
      <c r="C129" s="115" t="s">
        <v>1467</v>
      </c>
      <c r="D129" s="115" t="s">
        <v>1468</v>
      </c>
      <c r="E129" s="116" t="s">
        <v>1469</v>
      </c>
      <c r="F129" s="116" t="s">
        <v>1466</v>
      </c>
      <c r="G129" s="115" t="s">
        <v>1466</v>
      </c>
      <c r="H129" s="81"/>
      <c r="I129" s="124"/>
      <c r="J129" s="50"/>
      <c r="K129" s="50"/>
      <c r="L129" s="50"/>
      <c r="M129" s="125"/>
      <c r="N129" s="111">
        <f t="shared" si="12"/>
        <v>5</v>
      </c>
      <c r="O129" s="109" t="s">
        <v>1607</v>
      </c>
      <c r="P129" s="83" t="s">
        <v>1608</v>
      </c>
      <c r="Q129" s="68">
        <v>2008</v>
      </c>
      <c r="R129" s="138" t="s">
        <v>622</v>
      </c>
      <c r="S129" s="390" t="s">
        <v>623</v>
      </c>
      <c r="T129" s="138" t="s">
        <v>624</v>
      </c>
      <c r="U129" s="138" t="s">
        <v>625</v>
      </c>
      <c r="V129" s="64" t="s">
        <v>626</v>
      </c>
      <c r="W129" s="85" t="s">
        <v>627</v>
      </c>
      <c r="X129" s="195"/>
      <c r="Y129" s="67">
        <v>1</v>
      </c>
      <c r="Z129" s="133">
        <v>1</v>
      </c>
      <c r="AA129" s="133">
        <v>1</v>
      </c>
      <c r="AB129" s="133">
        <v>1</v>
      </c>
      <c r="AC129" s="133"/>
      <c r="AD129" s="133"/>
      <c r="AE129" s="133"/>
      <c r="AF129" s="133"/>
      <c r="AG129" s="133"/>
      <c r="AH129" s="133"/>
      <c r="AI129" s="143">
        <f t="shared" si="15"/>
        <v>3</v>
      </c>
      <c r="AJ129" s="86"/>
      <c r="AK129" s="86">
        <v>1</v>
      </c>
      <c r="AL129" s="86"/>
      <c r="AM129" s="86"/>
      <c r="AN129" s="86"/>
      <c r="AO129" s="86"/>
      <c r="AP129" s="88">
        <f t="shared" si="9"/>
        <v>1</v>
      </c>
      <c r="AQ129" s="89"/>
      <c r="AR129" s="89"/>
      <c r="AS129" s="89"/>
      <c r="AT129" s="89"/>
      <c r="AU129" s="89"/>
      <c r="AV129" s="89"/>
      <c r="AW129" s="89"/>
      <c r="AX129" s="89"/>
      <c r="AY129" s="89"/>
      <c r="AZ129" s="89"/>
      <c r="BA129" s="89"/>
      <c r="BB129" s="89"/>
      <c r="BC129" s="89"/>
      <c r="BD129" s="89"/>
      <c r="BE129" s="18">
        <f t="shared" si="10"/>
        <v>0</v>
      </c>
      <c r="BF129" s="20">
        <f t="shared" si="11"/>
        <v>4</v>
      </c>
      <c r="BG129" s="90"/>
      <c r="BH129" s="90"/>
      <c r="BI129" s="90">
        <v>1</v>
      </c>
      <c r="BJ129" s="90"/>
      <c r="BK129" s="90"/>
      <c r="BL129" s="90"/>
      <c r="BM129" s="25">
        <f t="shared" si="13"/>
        <v>1</v>
      </c>
      <c r="BN129" s="91">
        <v>1</v>
      </c>
      <c r="BO129" s="91"/>
      <c r="BP129" s="91"/>
      <c r="BQ129" s="91"/>
      <c r="BR129" s="91"/>
      <c r="BS129" s="91"/>
      <c r="BT129" s="91"/>
      <c r="BU129" s="91"/>
      <c r="BV129" s="91"/>
      <c r="BW129" s="23">
        <f t="shared" si="14"/>
        <v>1</v>
      </c>
      <c r="BX129" s="70"/>
      <c r="BY129" s="70"/>
      <c r="BZ129" s="70"/>
      <c r="CA129" s="70"/>
      <c r="CB129" s="70"/>
      <c r="CC129" s="70"/>
      <c r="CD129" s="70"/>
      <c r="CE129" s="194"/>
      <c r="CF129" s="194"/>
      <c r="CG129" s="194"/>
      <c r="CH129" s="194"/>
      <c r="CI129" s="194"/>
      <c r="CJ129" s="194"/>
      <c r="CK129" s="194"/>
      <c r="CL129" s="194"/>
      <c r="CM129" s="194"/>
      <c r="CN129" s="194"/>
      <c r="CO129" s="194"/>
      <c r="CP129" s="194"/>
      <c r="CQ129" s="194"/>
      <c r="CR129" s="194"/>
      <c r="CS129" s="194"/>
      <c r="CT129" s="194"/>
      <c r="CU129" s="194"/>
      <c r="CV129" s="194"/>
      <c r="CW129" s="194"/>
      <c r="CX129" s="194"/>
      <c r="CY129" s="194"/>
      <c r="CZ129" s="194"/>
      <c r="DA129" s="194"/>
      <c r="DB129" s="194"/>
      <c r="DC129" s="194"/>
      <c r="DD129" s="194"/>
      <c r="DE129" s="194"/>
      <c r="DF129" s="194"/>
      <c r="DG129" s="194"/>
      <c r="DH129" s="194"/>
      <c r="DI129" s="194"/>
      <c r="DJ129" s="194"/>
      <c r="DK129" s="194"/>
      <c r="DL129" s="194"/>
      <c r="DM129" s="194"/>
      <c r="DN129" s="194"/>
      <c r="DO129" s="194"/>
      <c r="DP129" s="194"/>
      <c r="DQ129" s="194"/>
      <c r="DR129" s="194"/>
      <c r="DS129" s="194"/>
      <c r="DT129" s="194"/>
      <c r="DU129" s="194"/>
      <c r="DV129" s="194"/>
      <c r="DW129" s="194"/>
      <c r="DX129" s="194"/>
      <c r="DY129" s="194"/>
      <c r="DZ129" s="194"/>
      <c r="EA129" s="194"/>
      <c r="EB129" s="194"/>
      <c r="EC129" s="194"/>
      <c r="ED129" s="194"/>
      <c r="EE129" s="194"/>
      <c r="EF129" s="194"/>
      <c r="EG129" s="194"/>
      <c r="EH129" s="194"/>
      <c r="EI129" s="194"/>
      <c r="EJ129" s="194"/>
      <c r="EK129" s="194"/>
      <c r="EL129" s="194"/>
      <c r="EM129" s="194"/>
      <c r="EN129" s="194"/>
      <c r="EO129" s="194"/>
      <c r="EP129" s="194"/>
      <c r="EQ129" s="194"/>
      <c r="ER129" s="194"/>
      <c r="ES129" s="194"/>
      <c r="ET129" s="194"/>
      <c r="EU129" s="194"/>
      <c r="EV129" s="194"/>
      <c r="EW129" s="194"/>
      <c r="EX129" s="194"/>
      <c r="EY129" s="194"/>
      <c r="EZ129" s="194"/>
      <c r="FA129" s="194"/>
      <c r="FB129" s="194"/>
      <c r="FC129" s="194"/>
      <c r="FD129" s="194"/>
      <c r="FE129" s="194"/>
      <c r="FF129" s="194"/>
      <c r="FG129" s="194"/>
      <c r="FH129" s="194"/>
      <c r="FI129" s="194"/>
      <c r="FJ129" s="194"/>
      <c r="FK129" s="194"/>
      <c r="FL129" s="194"/>
      <c r="FM129" s="194"/>
      <c r="FN129" s="194"/>
      <c r="FO129" s="194"/>
      <c r="FP129" s="194"/>
      <c r="FQ129" s="194"/>
      <c r="FR129" s="194"/>
      <c r="FS129" s="194"/>
      <c r="FT129" s="194"/>
      <c r="FU129" s="194"/>
      <c r="FV129" s="194"/>
      <c r="FW129" s="194"/>
      <c r="FX129" s="194"/>
      <c r="FY129" s="194"/>
      <c r="FZ129" s="194"/>
      <c r="GA129" s="194"/>
      <c r="GB129" s="194"/>
      <c r="GC129" s="194"/>
      <c r="GD129" s="194"/>
      <c r="GE129" s="194"/>
      <c r="GF129" s="194"/>
      <c r="GG129" s="194"/>
      <c r="GH129" s="194"/>
      <c r="GI129" s="194"/>
      <c r="GJ129" s="194"/>
      <c r="GK129" s="194"/>
      <c r="GL129" s="194"/>
      <c r="GM129" s="194"/>
      <c r="GN129" s="194"/>
      <c r="GO129" s="194"/>
      <c r="GP129" s="194"/>
      <c r="GQ129" s="194"/>
      <c r="GR129" s="194"/>
      <c r="GS129" s="194"/>
      <c r="GT129" s="194"/>
      <c r="GU129" s="194"/>
      <c r="GV129" s="194"/>
      <c r="GW129" s="194"/>
      <c r="GX129" s="194"/>
      <c r="GY129" s="194"/>
      <c r="GZ129" s="194"/>
      <c r="HA129" s="194"/>
      <c r="HB129" s="194"/>
      <c r="HC129" s="194"/>
      <c r="HD129" s="194"/>
      <c r="HE129" s="194"/>
      <c r="HF129" s="194"/>
      <c r="HG129" s="194"/>
      <c r="HH129" s="194"/>
      <c r="HI129" s="194"/>
      <c r="HJ129" s="194"/>
      <c r="HK129" s="194"/>
      <c r="HL129" s="194"/>
      <c r="HM129" s="194"/>
      <c r="HN129" s="194"/>
      <c r="HO129" s="194"/>
      <c r="HP129" s="194"/>
      <c r="HQ129" s="194"/>
      <c r="HR129" s="194"/>
      <c r="HS129" s="194"/>
      <c r="HT129" s="194"/>
      <c r="HU129" s="194"/>
      <c r="HV129" s="194"/>
      <c r="HW129" s="194"/>
      <c r="HX129" s="194"/>
      <c r="HY129" s="194"/>
      <c r="HZ129" s="194"/>
      <c r="IA129" s="194"/>
      <c r="IB129" s="194"/>
      <c r="IC129" s="194"/>
      <c r="ID129" s="194"/>
      <c r="IE129" s="194"/>
      <c r="IF129" s="194"/>
      <c r="IG129" s="194"/>
      <c r="IH129" s="194"/>
      <c r="II129" s="194"/>
      <c r="IJ129" s="194"/>
      <c r="IK129" s="194"/>
      <c r="IL129" s="194"/>
      <c r="IM129" s="194"/>
      <c r="IN129" s="194"/>
      <c r="IO129" s="194"/>
      <c r="IP129" s="194"/>
      <c r="IQ129" s="194"/>
      <c r="IR129" s="194"/>
      <c r="IS129" s="194"/>
      <c r="IT129" s="194"/>
      <c r="IU129" s="194"/>
      <c r="IV129" s="194"/>
      <c r="IW129" s="194"/>
      <c r="IX129" s="194"/>
      <c r="IY129" s="194"/>
      <c r="IZ129" s="194"/>
      <c r="JA129" s="194"/>
      <c r="JB129" s="194"/>
      <c r="JC129" s="194"/>
      <c r="JD129" s="194"/>
      <c r="JE129" s="194"/>
      <c r="JF129" s="194"/>
      <c r="JG129" s="194"/>
      <c r="JH129" s="194"/>
      <c r="JI129" s="194"/>
      <c r="JJ129" s="194"/>
      <c r="JK129" s="194"/>
      <c r="JL129" s="194"/>
      <c r="JM129" s="194"/>
      <c r="JN129" s="194"/>
      <c r="JO129" s="194"/>
      <c r="JP129" s="194"/>
      <c r="JQ129" s="194"/>
      <c r="JR129" s="194"/>
      <c r="JS129" s="194"/>
      <c r="JT129" s="194"/>
      <c r="JU129" s="194"/>
      <c r="JV129" s="194"/>
      <c r="JW129" s="194"/>
      <c r="JX129" s="194"/>
      <c r="JY129" s="194"/>
      <c r="JZ129" s="194"/>
      <c r="KA129" s="194"/>
      <c r="KB129" s="194"/>
      <c r="KC129" s="194"/>
    </row>
    <row r="130" spans="1:289" s="92" customFormat="1" ht="63.75" x14ac:dyDescent="0.25">
      <c r="A130" s="373" t="s">
        <v>628</v>
      </c>
      <c r="B130" s="112"/>
      <c r="C130" s="118"/>
      <c r="D130" s="119" t="s">
        <v>448</v>
      </c>
      <c r="E130" s="84" t="s">
        <v>593</v>
      </c>
      <c r="F130" s="119" t="s">
        <v>207</v>
      </c>
      <c r="G130" s="119" t="s">
        <v>207</v>
      </c>
      <c r="H130" s="12" t="s">
        <v>592</v>
      </c>
      <c r="I130" s="124"/>
      <c r="J130" s="50"/>
      <c r="K130" s="50"/>
      <c r="L130" s="50"/>
      <c r="M130" s="125"/>
      <c r="N130" s="111">
        <f t="shared" si="12"/>
        <v>5</v>
      </c>
      <c r="O130" s="109" t="s">
        <v>629</v>
      </c>
      <c r="P130" s="83" t="s">
        <v>630</v>
      </c>
      <c r="Q130" s="69">
        <v>2011</v>
      </c>
      <c r="R130" s="138" t="s">
        <v>631</v>
      </c>
      <c r="S130" s="138" t="s">
        <v>632</v>
      </c>
      <c r="T130" s="81"/>
      <c r="U130" s="81"/>
      <c r="V130" s="64" t="s">
        <v>633</v>
      </c>
      <c r="W130" s="85" t="s">
        <v>612</v>
      </c>
      <c r="X130" s="195" t="s">
        <v>634</v>
      </c>
      <c r="Y130" s="67"/>
      <c r="Z130" s="133"/>
      <c r="AA130" s="133"/>
      <c r="AB130" s="133"/>
      <c r="AC130" s="133"/>
      <c r="AD130" s="133"/>
      <c r="AE130" s="133"/>
      <c r="AF130" s="133">
        <v>1</v>
      </c>
      <c r="AG130" s="133"/>
      <c r="AH130" s="133"/>
      <c r="AI130" s="143">
        <f t="shared" si="15"/>
        <v>1</v>
      </c>
      <c r="AJ130" s="86"/>
      <c r="AK130" s="86"/>
      <c r="AL130" s="86"/>
      <c r="AM130" s="86"/>
      <c r="AN130" s="86"/>
      <c r="AO130" s="86"/>
      <c r="AP130" s="88">
        <f t="shared" si="9"/>
        <v>0</v>
      </c>
      <c r="AQ130" s="89"/>
      <c r="AR130" s="89"/>
      <c r="AS130" s="89"/>
      <c r="AT130" s="89"/>
      <c r="AU130" s="89"/>
      <c r="AV130" s="89"/>
      <c r="AW130" s="89"/>
      <c r="AX130" s="89"/>
      <c r="AY130" s="89"/>
      <c r="AZ130" s="89"/>
      <c r="BA130" s="89"/>
      <c r="BB130" s="89"/>
      <c r="BC130" s="89"/>
      <c r="BD130" s="89"/>
      <c r="BE130" s="18">
        <f t="shared" si="10"/>
        <v>0</v>
      </c>
      <c r="BF130" s="20">
        <f t="shared" si="11"/>
        <v>1</v>
      </c>
      <c r="BG130" s="90"/>
      <c r="BH130" s="90">
        <v>1</v>
      </c>
      <c r="BI130" s="90">
        <v>1</v>
      </c>
      <c r="BJ130" s="90"/>
      <c r="BK130" s="90"/>
      <c r="BL130" s="90"/>
      <c r="BM130" s="25">
        <f t="shared" si="13"/>
        <v>2</v>
      </c>
      <c r="BN130" s="91">
        <v>1</v>
      </c>
      <c r="BO130" s="91"/>
      <c r="BP130" s="91"/>
      <c r="BQ130" s="91"/>
      <c r="BR130" s="91"/>
      <c r="BS130" s="91"/>
      <c r="BT130" s="91"/>
      <c r="BU130" s="91">
        <v>1</v>
      </c>
      <c r="BV130" s="91"/>
      <c r="BW130" s="23">
        <f t="shared" si="14"/>
        <v>2</v>
      </c>
      <c r="BX130" s="70"/>
      <c r="BY130" s="70"/>
      <c r="BZ130" s="70"/>
      <c r="CA130" s="70"/>
      <c r="CB130" s="70"/>
      <c r="CC130" s="70"/>
      <c r="CD130" s="70"/>
      <c r="CE130" s="194"/>
      <c r="CF130" s="194"/>
      <c r="CG130" s="194"/>
      <c r="CH130" s="194"/>
      <c r="CI130" s="194"/>
      <c r="CJ130" s="194"/>
      <c r="CK130" s="194"/>
      <c r="CL130" s="194"/>
      <c r="CM130" s="194"/>
      <c r="CN130" s="194"/>
      <c r="CO130" s="194"/>
      <c r="CP130" s="194"/>
      <c r="CQ130" s="194"/>
      <c r="CR130" s="194"/>
      <c r="CS130" s="194"/>
      <c r="CT130" s="194"/>
      <c r="CU130" s="194"/>
      <c r="CV130" s="194"/>
      <c r="CW130" s="194"/>
      <c r="CX130" s="194"/>
      <c r="CY130" s="194"/>
      <c r="CZ130" s="194"/>
      <c r="DA130" s="194"/>
      <c r="DB130" s="194"/>
      <c r="DC130" s="194"/>
      <c r="DD130" s="194"/>
      <c r="DE130" s="194"/>
      <c r="DF130" s="194"/>
      <c r="DG130" s="194"/>
      <c r="DH130" s="194"/>
      <c r="DI130" s="194"/>
      <c r="DJ130" s="194"/>
      <c r="DK130" s="194"/>
      <c r="DL130" s="194"/>
      <c r="DM130" s="194"/>
      <c r="DN130" s="194"/>
      <c r="DO130" s="194"/>
      <c r="DP130" s="194"/>
      <c r="DQ130" s="194"/>
      <c r="DR130" s="194"/>
      <c r="DS130" s="194"/>
      <c r="DT130" s="194"/>
      <c r="DU130" s="194"/>
      <c r="DV130" s="194"/>
      <c r="DW130" s="194"/>
      <c r="DX130" s="194"/>
      <c r="DY130" s="194"/>
      <c r="DZ130" s="194"/>
      <c r="EA130" s="194"/>
      <c r="EB130" s="194"/>
      <c r="EC130" s="194"/>
      <c r="ED130" s="194"/>
      <c r="EE130" s="194"/>
      <c r="EF130" s="194"/>
      <c r="EG130" s="194"/>
      <c r="EH130" s="194"/>
      <c r="EI130" s="194"/>
      <c r="EJ130" s="194"/>
      <c r="EK130" s="194"/>
      <c r="EL130" s="194"/>
      <c r="EM130" s="194"/>
      <c r="EN130" s="194"/>
      <c r="EO130" s="194"/>
      <c r="EP130" s="194"/>
      <c r="EQ130" s="194"/>
      <c r="ER130" s="194"/>
      <c r="ES130" s="194"/>
      <c r="ET130" s="194"/>
      <c r="EU130" s="194"/>
      <c r="EV130" s="194"/>
      <c r="EW130" s="194"/>
      <c r="EX130" s="194"/>
      <c r="EY130" s="194"/>
      <c r="EZ130" s="194"/>
      <c r="FA130" s="194"/>
      <c r="FB130" s="194"/>
      <c r="FC130" s="194"/>
      <c r="FD130" s="194"/>
      <c r="FE130" s="194"/>
      <c r="FF130" s="194"/>
      <c r="FG130" s="194"/>
      <c r="FH130" s="194"/>
      <c r="FI130" s="194"/>
      <c r="FJ130" s="194"/>
      <c r="FK130" s="194"/>
      <c r="FL130" s="194"/>
      <c r="FM130" s="194"/>
      <c r="FN130" s="194"/>
      <c r="FO130" s="194"/>
      <c r="FP130" s="194"/>
      <c r="FQ130" s="194"/>
      <c r="FR130" s="194"/>
      <c r="FS130" s="194"/>
      <c r="FT130" s="194"/>
      <c r="FU130" s="194"/>
      <c r="FV130" s="194"/>
      <c r="FW130" s="194"/>
      <c r="FX130" s="194"/>
      <c r="FY130" s="194"/>
      <c r="FZ130" s="194"/>
      <c r="GA130" s="194"/>
      <c r="GB130" s="194"/>
      <c r="GC130" s="194"/>
      <c r="GD130" s="194"/>
      <c r="GE130" s="194"/>
      <c r="GF130" s="194"/>
      <c r="GG130" s="194"/>
      <c r="GH130" s="194"/>
      <c r="GI130" s="194"/>
      <c r="GJ130" s="194"/>
      <c r="GK130" s="194"/>
      <c r="GL130" s="194"/>
      <c r="GM130" s="194"/>
      <c r="GN130" s="194"/>
      <c r="GO130" s="194"/>
      <c r="GP130" s="194"/>
      <c r="GQ130" s="194"/>
      <c r="GR130" s="194"/>
      <c r="GS130" s="194"/>
      <c r="GT130" s="194"/>
      <c r="GU130" s="194"/>
      <c r="GV130" s="194"/>
      <c r="GW130" s="194"/>
      <c r="GX130" s="194"/>
      <c r="GY130" s="194"/>
      <c r="GZ130" s="194"/>
      <c r="HA130" s="194"/>
      <c r="HB130" s="194"/>
      <c r="HC130" s="194"/>
      <c r="HD130" s="194"/>
      <c r="HE130" s="194"/>
      <c r="HF130" s="194"/>
      <c r="HG130" s="194"/>
      <c r="HH130" s="194"/>
      <c r="HI130" s="194"/>
      <c r="HJ130" s="194"/>
      <c r="HK130" s="194"/>
      <c r="HL130" s="194"/>
      <c r="HM130" s="194"/>
      <c r="HN130" s="194"/>
      <c r="HO130" s="194"/>
      <c r="HP130" s="194"/>
      <c r="HQ130" s="194"/>
      <c r="HR130" s="194"/>
      <c r="HS130" s="194"/>
      <c r="HT130" s="194"/>
      <c r="HU130" s="194"/>
      <c r="HV130" s="194"/>
      <c r="HW130" s="194"/>
      <c r="HX130" s="194"/>
      <c r="HY130" s="194"/>
      <c r="HZ130" s="194"/>
      <c r="IA130" s="194"/>
      <c r="IB130" s="194"/>
      <c r="IC130" s="194"/>
      <c r="ID130" s="194"/>
      <c r="IE130" s="194"/>
      <c r="IF130" s="194"/>
      <c r="IG130" s="194"/>
      <c r="IH130" s="194"/>
      <c r="II130" s="194"/>
      <c r="IJ130" s="194"/>
      <c r="IK130" s="194"/>
      <c r="IL130" s="194"/>
      <c r="IM130" s="194"/>
      <c r="IN130" s="194"/>
      <c r="IO130" s="194"/>
      <c r="IP130" s="194"/>
      <c r="IQ130" s="194"/>
      <c r="IR130" s="194"/>
      <c r="IS130" s="194"/>
      <c r="IT130" s="194"/>
      <c r="IU130" s="194"/>
      <c r="IV130" s="194"/>
      <c r="IW130" s="194"/>
      <c r="IX130" s="194"/>
      <c r="IY130" s="194"/>
      <c r="IZ130" s="194"/>
      <c r="JA130" s="194"/>
      <c r="JB130" s="194"/>
      <c r="JC130" s="194"/>
      <c r="JD130" s="194"/>
      <c r="JE130" s="194"/>
      <c r="JF130" s="194"/>
      <c r="JG130" s="194"/>
      <c r="JH130" s="194"/>
      <c r="JI130" s="194"/>
      <c r="JJ130" s="194"/>
      <c r="JK130" s="194"/>
      <c r="JL130" s="194"/>
      <c r="JM130" s="194"/>
      <c r="JN130" s="194"/>
      <c r="JO130" s="194"/>
      <c r="JP130" s="194"/>
      <c r="JQ130" s="194"/>
      <c r="JR130" s="194"/>
      <c r="JS130" s="194"/>
      <c r="JT130" s="194"/>
      <c r="JU130" s="194"/>
      <c r="JV130" s="194"/>
      <c r="JW130" s="194"/>
      <c r="JX130" s="194"/>
      <c r="JY130" s="194"/>
      <c r="JZ130" s="194"/>
      <c r="KA130" s="194"/>
      <c r="KB130" s="194"/>
      <c r="KC130" s="194"/>
    </row>
    <row r="131" spans="1:289" s="92" customFormat="1" ht="267.75" x14ac:dyDescent="0.25">
      <c r="A131" s="373" t="s">
        <v>635</v>
      </c>
      <c r="B131" s="114"/>
      <c r="C131" s="115" t="s">
        <v>1467</v>
      </c>
      <c r="D131" s="115" t="s">
        <v>1468</v>
      </c>
      <c r="E131" s="116" t="s">
        <v>1470</v>
      </c>
      <c r="F131" s="115" t="s">
        <v>1466</v>
      </c>
      <c r="G131" s="115" t="s">
        <v>1466</v>
      </c>
      <c r="H131" s="81"/>
      <c r="I131" s="124"/>
      <c r="J131" s="50"/>
      <c r="K131" s="50"/>
      <c r="L131" s="50"/>
      <c r="M131" s="125"/>
      <c r="N131" s="111">
        <f t="shared" si="12"/>
        <v>5</v>
      </c>
      <c r="O131" s="109" t="s">
        <v>636</v>
      </c>
      <c r="P131" s="83" t="s">
        <v>637</v>
      </c>
      <c r="Q131" s="68">
        <v>2009</v>
      </c>
      <c r="R131" s="138" t="s">
        <v>638</v>
      </c>
      <c r="S131" s="390" t="s">
        <v>639</v>
      </c>
      <c r="T131" s="81"/>
      <c r="U131" s="138" t="s">
        <v>640</v>
      </c>
      <c r="V131" s="64" t="s">
        <v>641</v>
      </c>
      <c r="W131" s="85" t="s">
        <v>642</v>
      </c>
      <c r="X131" s="195" t="s">
        <v>643</v>
      </c>
      <c r="Y131" s="67">
        <v>1</v>
      </c>
      <c r="Z131" s="133">
        <v>1</v>
      </c>
      <c r="AA131" s="133">
        <v>1</v>
      </c>
      <c r="AB131" s="133">
        <v>1</v>
      </c>
      <c r="AC131" s="133"/>
      <c r="AD131" s="133"/>
      <c r="AE131" s="133"/>
      <c r="AF131" s="133"/>
      <c r="AG131" s="133">
        <v>1</v>
      </c>
      <c r="AH131" s="133"/>
      <c r="AI131" s="143">
        <f t="shared" ref="AI131:AI162" si="16">SUM(Z131:AH131)</f>
        <v>4</v>
      </c>
      <c r="AJ131" s="86"/>
      <c r="AK131" s="86"/>
      <c r="AL131" s="86"/>
      <c r="AM131" s="86"/>
      <c r="AN131" s="86"/>
      <c r="AO131" s="86"/>
      <c r="AP131" s="88">
        <f t="shared" ref="AP131:AP194" si="17">SUM(AJ131:AO131)</f>
        <v>0</v>
      </c>
      <c r="AQ131" s="89"/>
      <c r="AR131" s="89"/>
      <c r="AS131" s="89"/>
      <c r="AT131" s="89"/>
      <c r="AU131" s="89"/>
      <c r="AV131" s="89"/>
      <c r="AW131" s="89"/>
      <c r="AX131" s="89"/>
      <c r="AY131" s="89"/>
      <c r="AZ131" s="89"/>
      <c r="BA131" s="89"/>
      <c r="BB131" s="89"/>
      <c r="BC131" s="89"/>
      <c r="BD131" s="89"/>
      <c r="BE131" s="18">
        <f t="shared" ref="BE131:BE194" si="18">SUM(AQ131,AV131:BD131)</f>
        <v>0</v>
      </c>
      <c r="BF131" s="20">
        <f t="shared" ref="BF131:BF194" si="19">AI131+AP131+BE131</f>
        <v>4</v>
      </c>
      <c r="BG131" s="90"/>
      <c r="BH131" s="90"/>
      <c r="BI131" s="90">
        <v>1</v>
      </c>
      <c r="BJ131" s="90"/>
      <c r="BK131" s="90"/>
      <c r="BL131" s="90"/>
      <c r="BM131" s="25">
        <f t="shared" si="13"/>
        <v>1</v>
      </c>
      <c r="BN131" s="93">
        <v>1</v>
      </c>
      <c r="BO131" s="93">
        <v>1</v>
      </c>
      <c r="BP131" s="93">
        <v>1</v>
      </c>
      <c r="BQ131" s="93">
        <v>1</v>
      </c>
      <c r="BR131" s="93">
        <v>1</v>
      </c>
      <c r="BS131" s="93">
        <v>1</v>
      </c>
      <c r="BT131" s="93"/>
      <c r="BU131" s="93">
        <v>1</v>
      </c>
      <c r="BV131" s="93"/>
      <c r="BW131" s="23">
        <f t="shared" si="14"/>
        <v>7</v>
      </c>
      <c r="BX131" s="70"/>
      <c r="BY131" s="70"/>
      <c r="BZ131" s="70"/>
      <c r="CA131" s="70"/>
      <c r="CB131" s="70"/>
      <c r="CC131" s="70"/>
      <c r="CD131" s="70"/>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194"/>
      <c r="DJ131" s="194"/>
      <c r="DK131" s="194"/>
      <c r="DL131" s="194"/>
      <c r="DM131" s="194"/>
      <c r="DN131" s="194"/>
      <c r="DO131" s="194"/>
      <c r="DP131" s="194"/>
      <c r="DQ131" s="194"/>
      <c r="DR131" s="194"/>
      <c r="DS131" s="194"/>
      <c r="DT131" s="194"/>
      <c r="DU131" s="194"/>
      <c r="DV131" s="194"/>
      <c r="DW131" s="194"/>
      <c r="DX131" s="194"/>
      <c r="DY131" s="194"/>
      <c r="DZ131" s="194"/>
      <c r="EA131" s="194"/>
      <c r="EB131" s="194"/>
      <c r="EC131" s="194"/>
      <c r="ED131" s="194"/>
      <c r="EE131" s="194"/>
      <c r="EF131" s="194"/>
      <c r="EG131" s="194"/>
      <c r="EH131" s="194"/>
      <c r="EI131" s="194"/>
      <c r="EJ131" s="194"/>
      <c r="EK131" s="194"/>
      <c r="EL131" s="194"/>
      <c r="EM131" s="194"/>
      <c r="EN131" s="194"/>
      <c r="EO131" s="194"/>
      <c r="EP131" s="194"/>
      <c r="EQ131" s="194"/>
      <c r="ER131" s="194"/>
      <c r="ES131" s="194"/>
      <c r="ET131" s="194"/>
      <c r="EU131" s="194"/>
      <c r="EV131" s="194"/>
      <c r="EW131" s="194"/>
      <c r="EX131" s="194"/>
      <c r="EY131" s="194"/>
      <c r="EZ131" s="194"/>
      <c r="FA131" s="194"/>
      <c r="FB131" s="194"/>
      <c r="FC131" s="194"/>
      <c r="FD131" s="194"/>
      <c r="FE131" s="194"/>
      <c r="FF131" s="194"/>
      <c r="FG131" s="194"/>
      <c r="FH131" s="194"/>
      <c r="FI131" s="194"/>
      <c r="FJ131" s="194"/>
      <c r="FK131" s="194"/>
      <c r="FL131" s="194"/>
      <c r="FM131" s="194"/>
      <c r="FN131" s="194"/>
      <c r="FO131" s="194"/>
      <c r="FP131" s="194"/>
      <c r="FQ131" s="194"/>
      <c r="FR131" s="194"/>
      <c r="FS131" s="194"/>
      <c r="FT131" s="194"/>
      <c r="FU131" s="194"/>
      <c r="FV131" s="194"/>
      <c r="FW131" s="194"/>
      <c r="FX131" s="194"/>
      <c r="FY131" s="194"/>
      <c r="FZ131" s="194"/>
      <c r="GA131" s="194"/>
      <c r="GB131" s="194"/>
      <c r="GC131" s="194"/>
      <c r="GD131" s="194"/>
      <c r="GE131" s="194"/>
      <c r="GF131" s="194"/>
      <c r="GG131" s="194"/>
      <c r="GH131" s="194"/>
      <c r="GI131" s="194"/>
      <c r="GJ131" s="194"/>
      <c r="GK131" s="194"/>
      <c r="GL131" s="194"/>
      <c r="GM131" s="194"/>
      <c r="GN131" s="194"/>
      <c r="GO131" s="194"/>
      <c r="GP131" s="194"/>
      <c r="GQ131" s="194"/>
      <c r="GR131" s="194"/>
      <c r="GS131" s="194"/>
      <c r="GT131" s="194"/>
      <c r="GU131" s="194"/>
      <c r="GV131" s="194"/>
      <c r="GW131" s="194"/>
      <c r="GX131" s="194"/>
      <c r="GY131" s="194"/>
      <c r="GZ131" s="194"/>
      <c r="HA131" s="194"/>
      <c r="HB131" s="194"/>
      <c r="HC131" s="194"/>
      <c r="HD131" s="194"/>
      <c r="HE131" s="194"/>
      <c r="HF131" s="194"/>
      <c r="HG131" s="194"/>
      <c r="HH131" s="194"/>
      <c r="HI131" s="194"/>
      <c r="HJ131" s="194"/>
      <c r="HK131" s="194"/>
      <c r="HL131" s="194"/>
      <c r="HM131" s="194"/>
      <c r="HN131" s="194"/>
      <c r="HO131" s="194"/>
      <c r="HP131" s="194"/>
      <c r="HQ131" s="194"/>
      <c r="HR131" s="194"/>
      <c r="HS131" s="194"/>
      <c r="HT131" s="194"/>
      <c r="HU131" s="194"/>
      <c r="HV131" s="194"/>
      <c r="HW131" s="194"/>
      <c r="HX131" s="194"/>
      <c r="HY131" s="194"/>
      <c r="HZ131" s="194"/>
      <c r="IA131" s="194"/>
      <c r="IB131" s="194"/>
      <c r="IC131" s="194"/>
      <c r="ID131" s="194"/>
      <c r="IE131" s="194"/>
      <c r="IF131" s="194"/>
      <c r="IG131" s="194"/>
      <c r="IH131" s="194"/>
      <c r="II131" s="194"/>
      <c r="IJ131" s="194"/>
      <c r="IK131" s="194"/>
      <c r="IL131" s="194"/>
      <c r="IM131" s="194"/>
      <c r="IN131" s="194"/>
      <c r="IO131" s="194"/>
      <c r="IP131" s="194"/>
      <c r="IQ131" s="194"/>
      <c r="IR131" s="194"/>
      <c r="IS131" s="194"/>
      <c r="IT131" s="194"/>
      <c r="IU131" s="194"/>
      <c r="IV131" s="194"/>
      <c r="IW131" s="194"/>
      <c r="IX131" s="194"/>
      <c r="IY131" s="194"/>
      <c r="IZ131" s="194"/>
      <c r="JA131" s="194"/>
      <c r="JB131" s="194"/>
      <c r="JC131" s="194"/>
      <c r="JD131" s="194"/>
      <c r="JE131" s="194"/>
      <c r="JF131" s="194"/>
      <c r="JG131" s="194"/>
      <c r="JH131" s="194"/>
      <c r="JI131" s="194"/>
      <c r="JJ131" s="194"/>
      <c r="JK131" s="194"/>
      <c r="JL131" s="194"/>
      <c r="JM131" s="194"/>
      <c r="JN131" s="194"/>
      <c r="JO131" s="194"/>
      <c r="JP131" s="194"/>
      <c r="JQ131" s="194"/>
      <c r="JR131" s="194"/>
      <c r="JS131" s="194"/>
      <c r="JT131" s="194"/>
      <c r="JU131" s="194"/>
      <c r="JV131" s="194"/>
      <c r="JW131" s="194"/>
      <c r="JX131" s="194"/>
      <c r="JY131" s="194"/>
      <c r="JZ131" s="194"/>
      <c r="KA131" s="194"/>
      <c r="KB131" s="194"/>
      <c r="KC131" s="194"/>
    </row>
    <row r="132" spans="1:289" s="92" customFormat="1" ht="140.25" x14ac:dyDescent="0.25">
      <c r="A132" s="373" t="s">
        <v>644</v>
      </c>
      <c r="B132" s="114"/>
      <c r="C132" s="115" t="s">
        <v>1467</v>
      </c>
      <c r="D132" s="115" t="s">
        <v>1468</v>
      </c>
      <c r="E132" s="116" t="s">
        <v>1471</v>
      </c>
      <c r="F132" s="115" t="s">
        <v>1466</v>
      </c>
      <c r="G132" s="115" t="s">
        <v>1466</v>
      </c>
      <c r="H132" s="81"/>
      <c r="I132" s="124"/>
      <c r="J132" s="50"/>
      <c r="K132" s="50"/>
      <c r="L132" s="50"/>
      <c r="M132" s="125"/>
      <c r="N132" s="111">
        <f t="shared" ref="N132:N195" si="20">COUNTA(B132:M132)</f>
        <v>5</v>
      </c>
      <c r="O132" s="109" t="s">
        <v>645</v>
      </c>
      <c r="P132" s="83" t="s">
        <v>1609</v>
      </c>
      <c r="Q132" s="68">
        <v>2008</v>
      </c>
      <c r="R132" s="138" t="s">
        <v>646</v>
      </c>
      <c r="S132" s="391" t="s">
        <v>647</v>
      </c>
      <c r="T132" s="81"/>
      <c r="U132" s="138" t="s">
        <v>648</v>
      </c>
      <c r="V132" s="64" t="s">
        <v>649</v>
      </c>
      <c r="W132" s="85" t="s">
        <v>650</v>
      </c>
      <c r="X132" s="195"/>
      <c r="Y132" s="67"/>
      <c r="Z132" s="133"/>
      <c r="AA132" s="133"/>
      <c r="AB132" s="133"/>
      <c r="AC132" s="133"/>
      <c r="AD132" s="133"/>
      <c r="AE132" s="133"/>
      <c r="AF132" s="133"/>
      <c r="AG132" s="133">
        <v>1</v>
      </c>
      <c r="AH132" s="133"/>
      <c r="AI132" s="143">
        <f t="shared" si="16"/>
        <v>1</v>
      </c>
      <c r="AJ132" s="86">
        <v>1</v>
      </c>
      <c r="AK132" s="86"/>
      <c r="AL132" s="86"/>
      <c r="AM132" s="86"/>
      <c r="AN132" s="86"/>
      <c r="AO132" s="86"/>
      <c r="AP132" s="88">
        <f t="shared" si="17"/>
        <v>1</v>
      </c>
      <c r="AQ132" s="89"/>
      <c r="AR132" s="89"/>
      <c r="AS132" s="89"/>
      <c r="AT132" s="89"/>
      <c r="AU132" s="89"/>
      <c r="AV132" s="89"/>
      <c r="AW132" s="89"/>
      <c r="AX132" s="89"/>
      <c r="AY132" s="89"/>
      <c r="AZ132" s="89"/>
      <c r="BA132" s="89"/>
      <c r="BB132" s="89"/>
      <c r="BC132" s="89"/>
      <c r="BD132" s="89"/>
      <c r="BE132" s="18">
        <f t="shared" si="18"/>
        <v>0</v>
      </c>
      <c r="BF132" s="20">
        <f t="shared" si="19"/>
        <v>2</v>
      </c>
      <c r="BG132" s="94">
        <v>1</v>
      </c>
      <c r="BH132" s="94"/>
      <c r="BI132" s="94">
        <v>1</v>
      </c>
      <c r="BJ132" s="94">
        <v>1</v>
      </c>
      <c r="BK132" s="94">
        <v>1</v>
      </c>
      <c r="BL132" s="94"/>
      <c r="BM132" s="25">
        <f t="shared" ref="BM132:BM195" si="21">SUM(BG132:BL132)</f>
        <v>4</v>
      </c>
      <c r="BN132" s="91"/>
      <c r="BO132" s="91">
        <v>1</v>
      </c>
      <c r="BP132" s="91"/>
      <c r="BQ132" s="91"/>
      <c r="BR132" s="91"/>
      <c r="BS132" s="91"/>
      <c r="BT132" s="91"/>
      <c r="BU132" s="91"/>
      <c r="BV132" s="91"/>
      <c r="BW132" s="23">
        <f t="shared" ref="BW132:BW195" si="22">SUM(BN132:BV132)</f>
        <v>1</v>
      </c>
      <c r="BX132" s="70"/>
      <c r="BY132" s="70"/>
      <c r="BZ132" s="70"/>
      <c r="CA132" s="70"/>
      <c r="CB132" s="70"/>
      <c r="CC132" s="70"/>
      <c r="CD132" s="70"/>
      <c r="CE132" s="194"/>
      <c r="CF132" s="194"/>
      <c r="CG132" s="194"/>
      <c r="CH132" s="194"/>
      <c r="CI132" s="194"/>
      <c r="CJ132" s="194"/>
      <c r="CK132" s="194"/>
      <c r="CL132" s="194"/>
      <c r="CM132" s="194"/>
      <c r="CN132" s="194"/>
      <c r="CO132" s="194"/>
      <c r="CP132" s="194"/>
      <c r="CQ132" s="194"/>
      <c r="CR132" s="194"/>
      <c r="CS132" s="194"/>
      <c r="CT132" s="194"/>
      <c r="CU132" s="194"/>
      <c r="CV132" s="194"/>
      <c r="CW132" s="194"/>
      <c r="CX132" s="194"/>
      <c r="CY132" s="194"/>
      <c r="CZ132" s="194"/>
      <c r="DA132" s="194"/>
      <c r="DB132" s="194"/>
      <c r="DC132" s="194"/>
      <c r="DD132" s="194"/>
      <c r="DE132" s="194"/>
      <c r="DF132" s="194"/>
      <c r="DG132" s="194"/>
      <c r="DH132" s="194"/>
      <c r="DI132" s="194"/>
      <c r="DJ132" s="194"/>
      <c r="DK132" s="194"/>
      <c r="DL132" s="194"/>
      <c r="DM132" s="194"/>
      <c r="DN132" s="194"/>
      <c r="DO132" s="194"/>
      <c r="DP132" s="194"/>
      <c r="DQ132" s="194"/>
      <c r="DR132" s="194"/>
      <c r="DS132" s="194"/>
      <c r="DT132" s="194"/>
      <c r="DU132" s="194"/>
      <c r="DV132" s="194"/>
      <c r="DW132" s="194"/>
      <c r="DX132" s="194"/>
      <c r="DY132" s="194"/>
      <c r="DZ132" s="194"/>
      <c r="EA132" s="194"/>
      <c r="EB132" s="194"/>
      <c r="EC132" s="194"/>
      <c r="ED132" s="194"/>
      <c r="EE132" s="194"/>
      <c r="EF132" s="194"/>
      <c r="EG132" s="194"/>
      <c r="EH132" s="194"/>
      <c r="EI132" s="194"/>
      <c r="EJ132" s="194"/>
      <c r="EK132" s="194"/>
      <c r="EL132" s="194"/>
      <c r="EM132" s="194"/>
      <c r="EN132" s="194"/>
      <c r="EO132" s="194"/>
      <c r="EP132" s="194"/>
      <c r="EQ132" s="194"/>
      <c r="ER132" s="194"/>
      <c r="ES132" s="194"/>
      <c r="ET132" s="194"/>
      <c r="EU132" s="194"/>
      <c r="EV132" s="194"/>
      <c r="EW132" s="194"/>
      <c r="EX132" s="194"/>
      <c r="EY132" s="194"/>
      <c r="EZ132" s="194"/>
      <c r="FA132" s="194"/>
      <c r="FB132" s="194"/>
      <c r="FC132" s="194"/>
      <c r="FD132" s="194"/>
      <c r="FE132" s="194"/>
      <c r="FF132" s="194"/>
      <c r="FG132" s="194"/>
      <c r="FH132" s="194"/>
      <c r="FI132" s="194"/>
      <c r="FJ132" s="194"/>
      <c r="FK132" s="194"/>
      <c r="FL132" s="194"/>
      <c r="FM132" s="194"/>
      <c r="FN132" s="194"/>
      <c r="FO132" s="194"/>
      <c r="FP132" s="194"/>
      <c r="FQ132" s="194"/>
      <c r="FR132" s="194"/>
      <c r="FS132" s="194"/>
      <c r="FT132" s="194"/>
      <c r="FU132" s="194"/>
      <c r="FV132" s="194"/>
      <c r="FW132" s="194"/>
      <c r="FX132" s="194"/>
      <c r="FY132" s="194"/>
      <c r="FZ132" s="194"/>
      <c r="GA132" s="194"/>
      <c r="GB132" s="194"/>
      <c r="GC132" s="194"/>
      <c r="GD132" s="194"/>
      <c r="GE132" s="194"/>
      <c r="GF132" s="194"/>
      <c r="GG132" s="194"/>
      <c r="GH132" s="194"/>
      <c r="GI132" s="194"/>
      <c r="GJ132" s="194"/>
      <c r="GK132" s="194"/>
      <c r="GL132" s="194"/>
      <c r="GM132" s="194"/>
      <c r="GN132" s="194"/>
      <c r="GO132" s="194"/>
      <c r="GP132" s="194"/>
      <c r="GQ132" s="194"/>
      <c r="GR132" s="194"/>
      <c r="GS132" s="194"/>
      <c r="GT132" s="194"/>
      <c r="GU132" s="194"/>
      <c r="GV132" s="194"/>
      <c r="GW132" s="194"/>
      <c r="GX132" s="194"/>
      <c r="GY132" s="194"/>
      <c r="GZ132" s="194"/>
      <c r="HA132" s="194"/>
      <c r="HB132" s="194"/>
      <c r="HC132" s="194"/>
      <c r="HD132" s="194"/>
      <c r="HE132" s="194"/>
      <c r="HF132" s="194"/>
      <c r="HG132" s="194"/>
      <c r="HH132" s="194"/>
      <c r="HI132" s="194"/>
      <c r="HJ132" s="194"/>
      <c r="HK132" s="194"/>
      <c r="HL132" s="194"/>
      <c r="HM132" s="194"/>
      <c r="HN132" s="194"/>
      <c r="HO132" s="194"/>
      <c r="HP132" s="194"/>
      <c r="HQ132" s="194"/>
      <c r="HR132" s="194"/>
      <c r="HS132" s="194"/>
      <c r="HT132" s="194"/>
      <c r="HU132" s="194"/>
      <c r="HV132" s="194"/>
      <c r="HW132" s="194"/>
      <c r="HX132" s="194"/>
      <c r="HY132" s="194"/>
      <c r="HZ132" s="194"/>
      <c r="IA132" s="194"/>
      <c r="IB132" s="194"/>
      <c r="IC132" s="194"/>
      <c r="ID132" s="194"/>
      <c r="IE132" s="194"/>
      <c r="IF132" s="194"/>
      <c r="IG132" s="194"/>
      <c r="IH132" s="194"/>
      <c r="II132" s="194"/>
      <c r="IJ132" s="194"/>
      <c r="IK132" s="194"/>
      <c r="IL132" s="194"/>
      <c r="IM132" s="194"/>
      <c r="IN132" s="194"/>
      <c r="IO132" s="194"/>
      <c r="IP132" s="194"/>
      <c r="IQ132" s="194"/>
      <c r="IR132" s="194"/>
      <c r="IS132" s="194"/>
      <c r="IT132" s="194"/>
      <c r="IU132" s="194"/>
      <c r="IV132" s="194"/>
      <c r="IW132" s="194"/>
      <c r="IX132" s="194"/>
      <c r="IY132" s="194"/>
      <c r="IZ132" s="194"/>
      <c r="JA132" s="194"/>
      <c r="JB132" s="194"/>
      <c r="JC132" s="194"/>
      <c r="JD132" s="194"/>
      <c r="JE132" s="194"/>
      <c r="JF132" s="194"/>
      <c r="JG132" s="194"/>
      <c r="JH132" s="194"/>
      <c r="JI132" s="194"/>
      <c r="JJ132" s="194"/>
      <c r="JK132" s="194"/>
      <c r="JL132" s="194"/>
      <c r="JM132" s="194"/>
      <c r="JN132" s="194"/>
      <c r="JO132" s="194"/>
      <c r="JP132" s="194"/>
      <c r="JQ132" s="194"/>
      <c r="JR132" s="194"/>
      <c r="JS132" s="194"/>
      <c r="JT132" s="194"/>
      <c r="JU132" s="194"/>
      <c r="JV132" s="194"/>
      <c r="JW132" s="194"/>
      <c r="JX132" s="194"/>
      <c r="JY132" s="194"/>
      <c r="JZ132" s="194"/>
      <c r="KA132" s="194"/>
      <c r="KB132" s="194"/>
      <c r="KC132" s="194"/>
    </row>
    <row r="133" spans="1:289" s="92" customFormat="1" ht="293.25" x14ac:dyDescent="0.25">
      <c r="A133" s="370" t="s">
        <v>651</v>
      </c>
      <c r="B133" s="117"/>
      <c r="C133" s="115" t="s">
        <v>1472</v>
      </c>
      <c r="D133" s="116" t="s">
        <v>1464</v>
      </c>
      <c r="E133" s="12" t="s">
        <v>594</v>
      </c>
      <c r="F133" s="115" t="s">
        <v>1466</v>
      </c>
      <c r="G133" s="115" t="s">
        <v>1466</v>
      </c>
      <c r="H133" s="81"/>
      <c r="I133" s="124"/>
      <c r="J133" s="50"/>
      <c r="K133" s="50"/>
      <c r="L133" s="50"/>
      <c r="M133" s="125"/>
      <c r="N133" s="111">
        <f t="shared" si="20"/>
        <v>5</v>
      </c>
      <c r="O133" s="109" t="s">
        <v>652</v>
      </c>
      <c r="P133" s="83" t="s">
        <v>653</v>
      </c>
      <c r="Q133" s="68">
        <v>2008</v>
      </c>
      <c r="R133" s="391" t="s">
        <v>654</v>
      </c>
      <c r="S133" s="138" t="s">
        <v>655</v>
      </c>
      <c r="T133" s="81"/>
      <c r="U133" s="138" t="s">
        <v>656</v>
      </c>
      <c r="V133" s="64" t="s">
        <v>657</v>
      </c>
      <c r="W133" s="85" t="s">
        <v>658</v>
      </c>
      <c r="X133" s="195" t="s">
        <v>659</v>
      </c>
      <c r="Y133" s="67">
        <v>1</v>
      </c>
      <c r="Z133" s="133"/>
      <c r="AA133" s="133"/>
      <c r="AB133" s="133"/>
      <c r="AC133" s="133"/>
      <c r="AD133" s="133"/>
      <c r="AE133" s="133">
        <v>1</v>
      </c>
      <c r="AF133" s="133"/>
      <c r="AG133" s="133"/>
      <c r="AH133" s="133"/>
      <c r="AI133" s="143">
        <f t="shared" si="16"/>
        <v>1</v>
      </c>
      <c r="AJ133" s="87">
        <v>1</v>
      </c>
      <c r="AK133" s="86"/>
      <c r="AL133" s="86"/>
      <c r="AM133" s="86"/>
      <c r="AN133" s="86"/>
      <c r="AO133" s="86"/>
      <c r="AP133" s="88">
        <f t="shared" si="17"/>
        <v>1</v>
      </c>
      <c r="AQ133" s="89"/>
      <c r="AR133" s="89"/>
      <c r="AS133" s="89"/>
      <c r="AT133" s="89"/>
      <c r="AU133" s="89"/>
      <c r="AV133" s="89"/>
      <c r="AW133" s="89"/>
      <c r="AX133" s="89"/>
      <c r="AY133" s="89"/>
      <c r="AZ133" s="89"/>
      <c r="BA133" s="89"/>
      <c r="BB133" s="89"/>
      <c r="BC133" s="89"/>
      <c r="BD133" s="89"/>
      <c r="BE133" s="18">
        <f t="shared" si="18"/>
        <v>0</v>
      </c>
      <c r="BF133" s="20">
        <f t="shared" si="19"/>
        <v>2</v>
      </c>
      <c r="BG133" s="90">
        <v>1</v>
      </c>
      <c r="BH133" s="90">
        <v>1</v>
      </c>
      <c r="BI133" s="90"/>
      <c r="BJ133" s="90"/>
      <c r="BK133" s="90">
        <v>1</v>
      </c>
      <c r="BL133" s="90"/>
      <c r="BM133" s="25">
        <f t="shared" si="21"/>
        <v>3</v>
      </c>
      <c r="BN133" s="91"/>
      <c r="BO133" s="93">
        <v>1</v>
      </c>
      <c r="BP133" s="91"/>
      <c r="BQ133" s="91"/>
      <c r="BR133" s="91">
        <v>1</v>
      </c>
      <c r="BS133" s="91"/>
      <c r="BT133" s="91"/>
      <c r="BU133" s="91">
        <v>1</v>
      </c>
      <c r="BV133" s="91"/>
      <c r="BW133" s="23">
        <f t="shared" si="22"/>
        <v>3</v>
      </c>
      <c r="BX133" s="70"/>
      <c r="BY133" s="70"/>
      <c r="BZ133" s="70"/>
      <c r="CA133" s="70"/>
      <c r="CB133" s="70"/>
      <c r="CC133" s="70"/>
      <c r="CD133" s="70"/>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4"/>
      <c r="DM133" s="194"/>
      <c r="DN133" s="194"/>
      <c r="DO133" s="194"/>
      <c r="DP133" s="194"/>
      <c r="DQ133" s="194"/>
      <c r="DR133" s="194"/>
      <c r="DS133" s="194"/>
      <c r="DT133" s="194"/>
      <c r="DU133" s="194"/>
      <c r="DV133" s="194"/>
      <c r="DW133" s="194"/>
      <c r="DX133" s="194"/>
      <c r="DY133" s="194"/>
      <c r="DZ133" s="194"/>
      <c r="EA133" s="194"/>
      <c r="EB133" s="194"/>
      <c r="EC133" s="194"/>
      <c r="ED133" s="194"/>
      <c r="EE133" s="194"/>
      <c r="EF133" s="194"/>
      <c r="EG133" s="194"/>
      <c r="EH133" s="194"/>
      <c r="EI133" s="194"/>
      <c r="EJ133" s="194"/>
      <c r="EK133" s="194"/>
      <c r="EL133" s="194"/>
      <c r="EM133" s="194"/>
      <c r="EN133" s="194"/>
      <c r="EO133" s="194"/>
      <c r="EP133" s="194"/>
      <c r="EQ133" s="194"/>
      <c r="ER133" s="194"/>
      <c r="ES133" s="194"/>
      <c r="ET133" s="194"/>
      <c r="EU133" s="194"/>
      <c r="EV133" s="194"/>
      <c r="EW133" s="194"/>
      <c r="EX133" s="194"/>
      <c r="EY133" s="194"/>
      <c r="EZ133" s="194"/>
      <c r="FA133" s="194"/>
      <c r="FB133" s="194"/>
      <c r="FC133" s="194"/>
      <c r="FD133" s="194"/>
      <c r="FE133" s="194"/>
      <c r="FF133" s="194"/>
      <c r="FG133" s="194"/>
      <c r="FH133" s="194"/>
      <c r="FI133" s="194"/>
      <c r="FJ133" s="194"/>
      <c r="FK133" s="194"/>
      <c r="FL133" s="194"/>
      <c r="FM133" s="194"/>
      <c r="FN133" s="194"/>
      <c r="FO133" s="194"/>
      <c r="FP133" s="194"/>
      <c r="FQ133" s="194"/>
      <c r="FR133" s="194"/>
      <c r="FS133" s="194"/>
      <c r="FT133" s="194"/>
      <c r="FU133" s="194"/>
      <c r="FV133" s="194"/>
      <c r="FW133" s="194"/>
      <c r="FX133" s="194"/>
      <c r="FY133" s="194"/>
      <c r="FZ133" s="194"/>
      <c r="GA133" s="194"/>
      <c r="GB133" s="194"/>
      <c r="GC133" s="194"/>
      <c r="GD133" s="194"/>
      <c r="GE133" s="194"/>
      <c r="GF133" s="194"/>
      <c r="GG133" s="194"/>
      <c r="GH133" s="194"/>
      <c r="GI133" s="194"/>
      <c r="GJ133" s="194"/>
      <c r="GK133" s="194"/>
      <c r="GL133" s="194"/>
      <c r="GM133" s="194"/>
      <c r="GN133" s="194"/>
      <c r="GO133" s="194"/>
      <c r="GP133" s="194"/>
      <c r="GQ133" s="194"/>
      <c r="GR133" s="194"/>
      <c r="GS133" s="194"/>
      <c r="GT133" s="194"/>
      <c r="GU133" s="194"/>
      <c r="GV133" s="194"/>
      <c r="GW133" s="194"/>
      <c r="GX133" s="194"/>
      <c r="GY133" s="194"/>
      <c r="GZ133" s="194"/>
      <c r="HA133" s="194"/>
      <c r="HB133" s="194"/>
      <c r="HC133" s="194"/>
      <c r="HD133" s="194"/>
      <c r="HE133" s="194"/>
      <c r="HF133" s="194"/>
      <c r="HG133" s="194"/>
      <c r="HH133" s="194"/>
      <c r="HI133" s="194"/>
      <c r="HJ133" s="194"/>
      <c r="HK133" s="194"/>
      <c r="HL133" s="194"/>
      <c r="HM133" s="194"/>
      <c r="HN133" s="194"/>
      <c r="HO133" s="194"/>
      <c r="HP133" s="194"/>
      <c r="HQ133" s="194"/>
      <c r="HR133" s="194"/>
      <c r="HS133" s="194"/>
      <c r="HT133" s="194"/>
      <c r="HU133" s="194"/>
      <c r="HV133" s="194"/>
      <c r="HW133" s="194"/>
      <c r="HX133" s="194"/>
      <c r="HY133" s="194"/>
      <c r="HZ133" s="194"/>
      <c r="IA133" s="194"/>
      <c r="IB133" s="194"/>
      <c r="IC133" s="194"/>
      <c r="ID133" s="194"/>
      <c r="IE133" s="194"/>
      <c r="IF133" s="194"/>
      <c r="IG133" s="194"/>
      <c r="IH133" s="194"/>
      <c r="II133" s="194"/>
      <c r="IJ133" s="194"/>
      <c r="IK133" s="194"/>
      <c r="IL133" s="194"/>
      <c r="IM133" s="194"/>
      <c r="IN133" s="194"/>
      <c r="IO133" s="194"/>
      <c r="IP133" s="194"/>
      <c r="IQ133" s="194"/>
      <c r="IR133" s="194"/>
      <c r="IS133" s="194"/>
      <c r="IT133" s="194"/>
      <c r="IU133" s="194"/>
      <c r="IV133" s="194"/>
      <c r="IW133" s="194"/>
      <c r="IX133" s="194"/>
      <c r="IY133" s="194"/>
      <c r="IZ133" s="194"/>
      <c r="JA133" s="194"/>
      <c r="JB133" s="194"/>
      <c r="JC133" s="194"/>
      <c r="JD133" s="194"/>
      <c r="JE133" s="194"/>
      <c r="JF133" s="194"/>
      <c r="JG133" s="194"/>
      <c r="JH133" s="194"/>
      <c r="JI133" s="194"/>
      <c r="JJ133" s="194"/>
      <c r="JK133" s="194"/>
      <c r="JL133" s="194"/>
      <c r="JM133" s="194"/>
      <c r="JN133" s="194"/>
      <c r="JO133" s="194"/>
      <c r="JP133" s="194"/>
      <c r="JQ133" s="194"/>
      <c r="JR133" s="194"/>
      <c r="JS133" s="194"/>
      <c r="JT133" s="194"/>
      <c r="JU133" s="194"/>
      <c r="JV133" s="194"/>
      <c r="JW133" s="194"/>
      <c r="JX133" s="194"/>
      <c r="JY133" s="194"/>
      <c r="JZ133" s="194"/>
      <c r="KA133" s="194"/>
      <c r="KB133" s="194"/>
      <c r="KC133" s="194"/>
    </row>
    <row r="134" spans="1:289" s="92" customFormat="1" ht="114.75" x14ac:dyDescent="0.25">
      <c r="A134" s="373" t="s">
        <v>660</v>
      </c>
      <c r="B134" s="114"/>
      <c r="C134" s="84"/>
      <c r="D134" s="115" t="s">
        <v>1464</v>
      </c>
      <c r="E134" s="115" t="s">
        <v>1473</v>
      </c>
      <c r="F134" s="115" t="s">
        <v>1464</v>
      </c>
      <c r="G134" s="115" t="s">
        <v>1464</v>
      </c>
      <c r="H134" s="81"/>
      <c r="I134" s="124"/>
      <c r="J134" s="50"/>
      <c r="K134" s="50"/>
      <c r="L134" s="50"/>
      <c r="M134" s="125"/>
      <c r="N134" s="111">
        <f t="shared" si="20"/>
        <v>4</v>
      </c>
      <c r="O134" s="109" t="s">
        <v>661</v>
      </c>
      <c r="P134" s="83" t="s">
        <v>662</v>
      </c>
      <c r="Q134" s="68">
        <v>2007</v>
      </c>
      <c r="R134" s="138" t="s">
        <v>663</v>
      </c>
      <c r="S134" s="391" t="s">
        <v>664</v>
      </c>
      <c r="T134" s="138" t="s">
        <v>665</v>
      </c>
      <c r="U134" s="138" t="s">
        <v>666</v>
      </c>
      <c r="V134" s="64" t="s">
        <v>667</v>
      </c>
      <c r="W134" s="85" t="s">
        <v>668</v>
      </c>
      <c r="X134" s="195" t="s">
        <v>669</v>
      </c>
      <c r="Y134" s="67">
        <v>1</v>
      </c>
      <c r="Z134" s="133">
        <v>1</v>
      </c>
      <c r="AA134" s="133"/>
      <c r="AB134" s="133">
        <v>1</v>
      </c>
      <c r="AC134" s="133"/>
      <c r="AD134" s="133"/>
      <c r="AE134" s="133"/>
      <c r="AF134" s="133"/>
      <c r="AG134" s="133"/>
      <c r="AH134" s="133"/>
      <c r="AI134" s="143">
        <f t="shared" si="16"/>
        <v>2</v>
      </c>
      <c r="AJ134" s="86"/>
      <c r="AK134" s="86"/>
      <c r="AL134" s="86"/>
      <c r="AM134" s="86"/>
      <c r="AN134" s="86"/>
      <c r="AO134" s="86"/>
      <c r="AP134" s="88">
        <f t="shared" si="17"/>
        <v>0</v>
      </c>
      <c r="AQ134" s="89"/>
      <c r="AR134" s="89"/>
      <c r="AS134" s="89"/>
      <c r="AT134" s="89"/>
      <c r="AU134" s="89"/>
      <c r="AV134" s="89"/>
      <c r="AW134" s="89"/>
      <c r="AX134" s="89"/>
      <c r="AY134" s="89"/>
      <c r="AZ134" s="89"/>
      <c r="BA134" s="89"/>
      <c r="BB134" s="89"/>
      <c r="BC134" s="89"/>
      <c r="BD134" s="89"/>
      <c r="BE134" s="18">
        <f t="shared" si="18"/>
        <v>0</v>
      </c>
      <c r="BF134" s="20">
        <f t="shared" si="19"/>
        <v>2</v>
      </c>
      <c r="BG134" s="90"/>
      <c r="BH134" s="90"/>
      <c r="BI134" s="90">
        <v>1</v>
      </c>
      <c r="BJ134" s="90"/>
      <c r="BK134" s="90"/>
      <c r="BL134" s="90"/>
      <c r="BM134" s="25">
        <f t="shared" si="21"/>
        <v>1</v>
      </c>
      <c r="BN134" s="91">
        <v>1</v>
      </c>
      <c r="BO134" s="91"/>
      <c r="BP134" s="91"/>
      <c r="BQ134" s="91"/>
      <c r="BR134" s="91"/>
      <c r="BS134" s="91"/>
      <c r="BT134" s="91"/>
      <c r="BU134" s="91"/>
      <c r="BV134" s="91"/>
      <c r="BW134" s="23">
        <f t="shared" si="22"/>
        <v>1</v>
      </c>
      <c r="BX134" s="70"/>
      <c r="BY134" s="70"/>
      <c r="BZ134" s="70"/>
      <c r="CA134" s="70"/>
      <c r="CB134" s="70"/>
      <c r="CC134" s="70"/>
      <c r="CD134" s="70"/>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4"/>
      <c r="DM134" s="194"/>
      <c r="DN134" s="194"/>
      <c r="DO134" s="194"/>
      <c r="DP134" s="194"/>
      <c r="DQ134" s="194"/>
      <c r="DR134" s="194"/>
      <c r="DS134" s="194"/>
      <c r="DT134" s="194"/>
      <c r="DU134" s="194"/>
      <c r="DV134" s="194"/>
      <c r="DW134" s="194"/>
      <c r="DX134" s="194"/>
      <c r="DY134" s="194"/>
      <c r="DZ134" s="194"/>
      <c r="EA134" s="194"/>
      <c r="EB134" s="194"/>
      <c r="EC134" s="194"/>
      <c r="ED134" s="194"/>
      <c r="EE134" s="194"/>
      <c r="EF134" s="194"/>
      <c r="EG134" s="194"/>
      <c r="EH134" s="194"/>
      <c r="EI134" s="194"/>
      <c r="EJ134" s="194"/>
      <c r="EK134" s="194"/>
      <c r="EL134" s="194"/>
      <c r="EM134" s="194"/>
      <c r="EN134" s="194"/>
      <c r="EO134" s="194"/>
      <c r="EP134" s="194"/>
      <c r="EQ134" s="194"/>
      <c r="ER134" s="194"/>
      <c r="ES134" s="194"/>
      <c r="ET134" s="194"/>
      <c r="EU134" s="194"/>
      <c r="EV134" s="194"/>
      <c r="EW134" s="194"/>
      <c r="EX134" s="194"/>
      <c r="EY134" s="194"/>
      <c r="EZ134" s="194"/>
      <c r="FA134" s="194"/>
      <c r="FB134" s="194"/>
      <c r="FC134" s="194"/>
      <c r="FD134" s="194"/>
      <c r="FE134" s="194"/>
      <c r="FF134" s="194"/>
      <c r="FG134" s="194"/>
      <c r="FH134" s="194"/>
      <c r="FI134" s="194"/>
      <c r="FJ134" s="194"/>
      <c r="FK134" s="194"/>
      <c r="FL134" s="194"/>
      <c r="FM134" s="194"/>
      <c r="FN134" s="194"/>
      <c r="FO134" s="194"/>
      <c r="FP134" s="194"/>
      <c r="FQ134" s="194"/>
      <c r="FR134" s="194"/>
      <c r="FS134" s="194"/>
      <c r="FT134" s="194"/>
      <c r="FU134" s="194"/>
      <c r="FV134" s="194"/>
      <c r="FW134" s="194"/>
      <c r="FX134" s="194"/>
      <c r="FY134" s="194"/>
      <c r="FZ134" s="194"/>
      <c r="GA134" s="194"/>
      <c r="GB134" s="194"/>
      <c r="GC134" s="194"/>
      <c r="GD134" s="194"/>
      <c r="GE134" s="194"/>
      <c r="GF134" s="194"/>
      <c r="GG134" s="194"/>
      <c r="GH134" s="194"/>
      <c r="GI134" s="194"/>
      <c r="GJ134" s="194"/>
      <c r="GK134" s="194"/>
      <c r="GL134" s="194"/>
      <c r="GM134" s="194"/>
      <c r="GN134" s="194"/>
      <c r="GO134" s="194"/>
      <c r="GP134" s="194"/>
      <c r="GQ134" s="194"/>
      <c r="GR134" s="194"/>
      <c r="GS134" s="194"/>
      <c r="GT134" s="194"/>
      <c r="GU134" s="194"/>
      <c r="GV134" s="194"/>
      <c r="GW134" s="194"/>
      <c r="GX134" s="194"/>
      <c r="GY134" s="194"/>
      <c r="GZ134" s="194"/>
      <c r="HA134" s="194"/>
      <c r="HB134" s="194"/>
      <c r="HC134" s="194"/>
      <c r="HD134" s="194"/>
      <c r="HE134" s="194"/>
      <c r="HF134" s="194"/>
      <c r="HG134" s="194"/>
      <c r="HH134" s="194"/>
      <c r="HI134" s="194"/>
      <c r="HJ134" s="194"/>
      <c r="HK134" s="194"/>
      <c r="HL134" s="194"/>
      <c r="HM134" s="194"/>
      <c r="HN134" s="194"/>
      <c r="HO134" s="194"/>
      <c r="HP134" s="194"/>
      <c r="HQ134" s="194"/>
      <c r="HR134" s="194"/>
      <c r="HS134" s="194"/>
      <c r="HT134" s="194"/>
      <c r="HU134" s="194"/>
      <c r="HV134" s="194"/>
      <c r="HW134" s="194"/>
      <c r="HX134" s="194"/>
      <c r="HY134" s="194"/>
      <c r="HZ134" s="194"/>
      <c r="IA134" s="194"/>
      <c r="IB134" s="194"/>
      <c r="IC134" s="194"/>
      <c r="ID134" s="194"/>
      <c r="IE134" s="194"/>
      <c r="IF134" s="194"/>
      <c r="IG134" s="194"/>
      <c r="IH134" s="194"/>
      <c r="II134" s="194"/>
      <c r="IJ134" s="194"/>
      <c r="IK134" s="194"/>
      <c r="IL134" s="194"/>
      <c r="IM134" s="194"/>
      <c r="IN134" s="194"/>
      <c r="IO134" s="194"/>
      <c r="IP134" s="194"/>
      <c r="IQ134" s="194"/>
      <c r="IR134" s="194"/>
      <c r="IS134" s="194"/>
      <c r="IT134" s="194"/>
      <c r="IU134" s="194"/>
      <c r="IV134" s="194"/>
      <c r="IW134" s="194"/>
      <c r="IX134" s="194"/>
      <c r="IY134" s="194"/>
      <c r="IZ134" s="194"/>
      <c r="JA134" s="194"/>
      <c r="JB134" s="194"/>
      <c r="JC134" s="194"/>
      <c r="JD134" s="194"/>
      <c r="JE134" s="194"/>
      <c r="JF134" s="194"/>
      <c r="JG134" s="194"/>
      <c r="JH134" s="194"/>
      <c r="JI134" s="194"/>
      <c r="JJ134" s="194"/>
      <c r="JK134" s="194"/>
      <c r="JL134" s="194"/>
      <c r="JM134" s="194"/>
      <c r="JN134" s="194"/>
      <c r="JO134" s="194"/>
      <c r="JP134" s="194"/>
      <c r="JQ134" s="194"/>
      <c r="JR134" s="194"/>
      <c r="JS134" s="194"/>
      <c r="JT134" s="194"/>
      <c r="JU134" s="194"/>
      <c r="JV134" s="194"/>
      <c r="JW134" s="194"/>
      <c r="JX134" s="194"/>
      <c r="JY134" s="194"/>
      <c r="JZ134" s="194"/>
      <c r="KA134" s="194"/>
      <c r="KB134" s="194"/>
      <c r="KC134" s="194"/>
    </row>
    <row r="135" spans="1:289" s="92" customFormat="1" ht="316.5" customHeight="1" x14ac:dyDescent="0.25">
      <c r="A135" s="373" t="s">
        <v>670</v>
      </c>
      <c r="B135" s="114"/>
      <c r="C135" s="84"/>
      <c r="D135" s="120" t="s">
        <v>448</v>
      </c>
      <c r="E135" s="116" t="s">
        <v>1474</v>
      </c>
      <c r="F135" s="116" t="s">
        <v>1466</v>
      </c>
      <c r="G135" s="115" t="s">
        <v>1466</v>
      </c>
      <c r="H135" s="81"/>
      <c r="I135" s="124"/>
      <c r="J135" s="50"/>
      <c r="K135" s="50"/>
      <c r="L135" s="50"/>
      <c r="M135" s="125"/>
      <c r="N135" s="111">
        <f t="shared" si="20"/>
        <v>4</v>
      </c>
      <c r="O135" s="109" t="s">
        <v>671</v>
      </c>
      <c r="P135" s="83" t="s">
        <v>672</v>
      </c>
      <c r="Q135" s="68">
        <v>2011</v>
      </c>
      <c r="R135" s="138" t="s">
        <v>673</v>
      </c>
      <c r="S135" s="81"/>
      <c r="T135" s="81"/>
      <c r="U135" s="138" t="s">
        <v>674</v>
      </c>
      <c r="V135" s="64" t="s">
        <v>675</v>
      </c>
      <c r="W135" s="85" t="s">
        <v>676</v>
      </c>
      <c r="X135" s="195" t="s">
        <v>677</v>
      </c>
      <c r="Y135" s="67">
        <v>1</v>
      </c>
      <c r="Z135" s="133">
        <v>1</v>
      </c>
      <c r="AA135" s="133"/>
      <c r="AB135" s="133">
        <v>1</v>
      </c>
      <c r="AC135" s="133"/>
      <c r="AD135" s="133"/>
      <c r="AE135" s="133">
        <v>1</v>
      </c>
      <c r="AF135" s="133"/>
      <c r="AG135" s="133">
        <v>1</v>
      </c>
      <c r="AH135" s="133"/>
      <c r="AI135" s="143">
        <f t="shared" si="16"/>
        <v>4</v>
      </c>
      <c r="AJ135" s="86"/>
      <c r="AK135" s="86">
        <v>1</v>
      </c>
      <c r="AL135" s="86"/>
      <c r="AM135" s="86"/>
      <c r="AN135" s="86"/>
      <c r="AO135" s="86"/>
      <c r="AP135" s="88">
        <f t="shared" si="17"/>
        <v>1</v>
      </c>
      <c r="AQ135" s="89"/>
      <c r="AR135" s="89"/>
      <c r="AS135" s="89"/>
      <c r="AT135" s="89"/>
      <c r="AU135" s="89"/>
      <c r="AV135" s="89"/>
      <c r="AW135" s="89"/>
      <c r="AX135" s="89"/>
      <c r="AY135" s="89"/>
      <c r="AZ135" s="89"/>
      <c r="BA135" s="89"/>
      <c r="BB135" s="89"/>
      <c r="BC135" s="89"/>
      <c r="BD135" s="89"/>
      <c r="BE135" s="18">
        <f t="shared" si="18"/>
        <v>0</v>
      </c>
      <c r="BF135" s="20">
        <f t="shared" si="19"/>
        <v>5</v>
      </c>
      <c r="BG135" s="90"/>
      <c r="BH135" s="90">
        <v>1</v>
      </c>
      <c r="BI135" s="90">
        <v>1</v>
      </c>
      <c r="BJ135" s="90"/>
      <c r="BK135" s="90"/>
      <c r="BL135" s="90"/>
      <c r="BM135" s="25">
        <f t="shared" si="21"/>
        <v>2</v>
      </c>
      <c r="BN135" s="93"/>
      <c r="BO135" s="93"/>
      <c r="BP135" s="93"/>
      <c r="BQ135" s="93"/>
      <c r="BR135" s="93"/>
      <c r="BS135" s="93"/>
      <c r="BT135" s="93"/>
      <c r="BU135" s="93">
        <v>1</v>
      </c>
      <c r="BV135" s="93"/>
      <c r="BW135" s="23">
        <f t="shared" si="22"/>
        <v>1</v>
      </c>
      <c r="BX135" s="70"/>
      <c r="BY135" s="70"/>
      <c r="BZ135" s="70"/>
      <c r="CA135" s="70"/>
      <c r="CB135" s="70"/>
      <c r="CC135" s="70"/>
      <c r="CD135" s="70"/>
      <c r="CE135" s="194"/>
      <c r="CF135" s="194"/>
      <c r="CG135" s="194"/>
      <c r="CH135" s="194"/>
      <c r="CI135" s="194"/>
      <c r="CJ135" s="194"/>
      <c r="CK135" s="194"/>
      <c r="CL135" s="194"/>
      <c r="CM135" s="194"/>
      <c r="CN135" s="194"/>
      <c r="CO135" s="194"/>
      <c r="CP135" s="194"/>
      <c r="CQ135" s="194"/>
      <c r="CR135" s="194"/>
      <c r="CS135" s="194"/>
      <c r="CT135" s="194"/>
      <c r="CU135" s="194"/>
      <c r="CV135" s="194"/>
      <c r="CW135" s="194"/>
      <c r="CX135" s="194"/>
      <c r="CY135" s="194"/>
      <c r="CZ135" s="194"/>
      <c r="DA135" s="194"/>
      <c r="DB135" s="194"/>
      <c r="DC135" s="194"/>
      <c r="DD135" s="194"/>
      <c r="DE135" s="194"/>
      <c r="DF135" s="194"/>
      <c r="DG135" s="194"/>
      <c r="DH135" s="194"/>
      <c r="DI135" s="194"/>
      <c r="DJ135" s="194"/>
      <c r="DK135" s="194"/>
      <c r="DL135" s="194"/>
      <c r="DM135" s="194"/>
      <c r="DN135" s="194"/>
      <c r="DO135" s="194"/>
      <c r="DP135" s="194"/>
      <c r="DQ135" s="194"/>
      <c r="DR135" s="194"/>
      <c r="DS135" s="194"/>
      <c r="DT135" s="194"/>
      <c r="DU135" s="194"/>
      <c r="DV135" s="194"/>
      <c r="DW135" s="194"/>
      <c r="DX135" s="194"/>
      <c r="DY135" s="194"/>
      <c r="DZ135" s="194"/>
      <c r="EA135" s="194"/>
      <c r="EB135" s="194"/>
      <c r="EC135" s="194"/>
      <c r="ED135" s="194"/>
      <c r="EE135" s="194"/>
      <c r="EF135" s="194"/>
      <c r="EG135" s="194"/>
      <c r="EH135" s="194"/>
      <c r="EI135" s="194"/>
      <c r="EJ135" s="194"/>
      <c r="EK135" s="194"/>
      <c r="EL135" s="194"/>
      <c r="EM135" s="194"/>
      <c r="EN135" s="194"/>
      <c r="EO135" s="194"/>
      <c r="EP135" s="194"/>
      <c r="EQ135" s="194"/>
      <c r="ER135" s="194"/>
      <c r="ES135" s="194"/>
      <c r="ET135" s="194"/>
      <c r="EU135" s="194"/>
      <c r="EV135" s="194"/>
      <c r="EW135" s="194"/>
      <c r="EX135" s="194"/>
      <c r="EY135" s="194"/>
      <c r="EZ135" s="194"/>
      <c r="FA135" s="194"/>
      <c r="FB135" s="194"/>
      <c r="FC135" s="194"/>
      <c r="FD135" s="194"/>
      <c r="FE135" s="194"/>
      <c r="FF135" s="194"/>
      <c r="FG135" s="194"/>
      <c r="FH135" s="194"/>
      <c r="FI135" s="194"/>
      <c r="FJ135" s="194"/>
      <c r="FK135" s="194"/>
      <c r="FL135" s="194"/>
      <c r="FM135" s="194"/>
      <c r="FN135" s="194"/>
      <c r="FO135" s="194"/>
      <c r="FP135" s="194"/>
      <c r="FQ135" s="194"/>
      <c r="FR135" s="194"/>
      <c r="FS135" s="194"/>
      <c r="FT135" s="194"/>
      <c r="FU135" s="194"/>
      <c r="FV135" s="194"/>
      <c r="FW135" s="194"/>
      <c r="FX135" s="194"/>
      <c r="FY135" s="194"/>
      <c r="FZ135" s="194"/>
      <c r="GA135" s="194"/>
      <c r="GB135" s="194"/>
      <c r="GC135" s="194"/>
      <c r="GD135" s="194"/>
      <c r="GE135" s="194"/>
      <c r="GF135" s="194"/>
      <c r="GG135" s="194"/>
      <c r="GH135" s="194"/>
      <c r="GI135" s="194"/>
      <c r="GJ135" s="194"/>
      <c r="GK135" s="194"/>
      <c r="GL135" s="194"/>
      <c r="GM135" s="194"/>
      <c r="GN135" s="194"/>
      <c r="GO135" s="194"/>
      <c r="GP135" s="194"/>
      <c r="GQ135" s="194"/>
      <c r="GR135" s="194"/>
      <c r="GS135" s="194"/>
      <c r="GT135" s="194"/>
      <c r="GU135" s="194"/>
      <c r="GV135" s="194"/>
      <c r="GW135" s="194"/>
      <c r="GX135" s="194"/>
      <c r="GY135" s="194"/>
      <c r="GZ135" s="194"/>
      <c r="HA135" s="194"/>
      <c r="HB135" s="194"/>
      <c r="HC135" s="194"/>
      <c r="HD135" s="194"/>
      <c r="HE135" s="194"/>
      <c r="HF135" s="194"/>
      <c r="HG135" s="194"/>
      <c r="HH135" s="194"/>
      <c r="HI135" s="194"/>
      <c r="HJ135" s="194"/>
      <c r="HK135" s="194"/>
      <c r="HL135" s="194"/>
      <c r="HM135" s="194"/>
      <c r="HN135" s="194"/>
      <c r="HO135" s="194"/>
      <c r="HP135" s="194"/>
      <c r="HQ135" s="194"/>
      <c r="HR135" s="194"/>
      <c r="HS135" s="194"/>
      <c r="HT135" s="194"/>
      <c r="HU135" s="194"/>
      <c r="HV135" s="194"/>
      <c r="HW135" s="194"/>
      <c r="HX135" s="194"/>
      <c r="HY135" s="194"/>
      <c r="HZ135" s="194"/>
      <c r="IA135" s="194"/>
      <c r="IB135" s="194"/>
      <c r="IC135" s="194"/>
      <c r="ID135" s="194"/>
      <c r="IE135" s="194"/>
      <c r="IF135" s="194"/>
      <c r="IG135" s="194"/>
      <c r="IH135" s="194"/>
      <c r="II135" s="194"/>
      <c r="IJ135" s="194"/>
      <c r="IK135" s="194"/>
      <c r="IL135" s="194"/>
      <c r="IM135" s="194"/>
      <c r="IN135" s="194"/>
      <c r="IO135" s="194"/>
      <c r="IP135" s="194"/>
      <c r="IQ135" s="194"/>
      <c r="IR135" s="194"/>
      <c r="IS135" s="194"/>
      <c r="IT135" s="194"/>
      <c r="IU135" s="194"/>
      <c r="IV135" s="194"/>
      <c r="IW135" s="194"/>
      <c r="IX135" s="194"/>
      <c r="IY135" s="194"/>
      <c r="IZ135" s="194"/>
      <c r="JA135" s="194"/>
      <c r="JB135" s="194"/>
      <c r="JC135" s="194"/>
      <c r="JD135" s="194"/>
      <c r="JE135" s="194"/>
      <c r="JF135" s="194"/>
      <c r="JG135" s="194"/>
      <c r="JH135" s="194"/>
      <c r="JI135" s="194"/>
      <c r="JJ135" s="194"/>
      <c r="JK135" s="194"/>
      <c r="JL135" s="194"/>
      <c r="JM135" s="194"/>
      <c r="JN135" s="194"/>
      <c r="JO135" s="194"/>
      <c r="JP135" s="194"/>
      <c r="JQ135" s="194"/>
      <c r="JR135" s="194"/>
      <c r="JS135" s="194"/>
      <c r="JT135" s="194"/>
      <c r="JU135" s="194"/>
      <c r="JV135" s="194"/>
      <c r="JW135" s="194"/>
      <c r="JX135" s="194"/>
      <c r="JY135" s="194"/>
      <c r="JZ135" s="194"/>
      <c r="KA135" s="194"/>
      <c r="KB135" s="194"/>
      <c r="KC135" s="194"/>
    </row>
    <row r="136" spans="1:289" s="92" customFormat="1" ht="140.25" x14ac:dyDescent="0.25">
      <c r="A136" s="373" t="s">
        <v>678</v>
      </c>
      <c r="B136" s="114"/>
      <c r="C136" s="84"/>
      <c r="D136" s="115" t="s">
        <v>1468</v>
      </c>
      <c r="E136" s="116" t="s">
        <v>1475</v>
      </c>
      <c r="F136" s="116" t="s">
        <v>1466</v>
      </c>
      <c r="G136" s="116" t="s">
        <v>1466</v>
      </c>
      <c r="H136" s="81"/>
      <c r="I136" s="124"/>
      <c r="J136" s="50"/>
      <c r="K136" s="50"/>
      <c r="L136" s="50"/>
      <c r="M136" s="125"/>
      <c r="N136" s="111">
        <f t="shared" si="20"/>
        <v>4</v>
      </c>
      <c r="O136" s="109" t="s">
        <v>679</v>
      </c>
      <c r="P136" s="83" t="s">
        <v>680</v>
      </c>
      <c r="Q136" s="68">
        <v>2008</v>
      </c>
      <c r="R136" s="138" t="s">
        <v>681</v>
      </c>
      <c r="S136" s="138" t="s">
        <v>682</v>
      </c>
      <c r="T136" s="81"/>
      <c r="U136" s="138"/>
      <c r="V136" s="64" t="s">
        <v>683</v>
      </c>
      <c r="W136" s="85" t="s">
        <v>684</v>
      </c>
      <c r="X136" s="195" t="s">
        <v>685</v>
      </c>
      <c r="Y136" s="67"/>
      <c r="Z136" s="133">
        <v>1</v>
      </c>
      <c r="AA136" s="133"/>
      <c r="AB136" s="133"/>
      <c r="AC136" s="133"/>
      <c r="AD136" s="133"/>
      <c r="AE136" s="133">
        <v>1</v>
      </c>
      <c r="AF136" s="133"/>
      <c r="AG136" s="133"/>
      <c r="AH136" s="133"/>
      <c r="AI136" s="143">
        <f t="shared" si="16"/>
        <v>2</v>
      </c>
      <c r="AJ136" s="86"/>
      <c r="AK136" s="86"/>
      <c r="AL136" s="86"/>
      <c r="AM136" s="86"/>
      <c r="AN136" s="86"/>
      <c r="AO136" s="86"/>
      <c r="AP136" s="88">
        <f t="shared" si="17"/>
        <v>0</v>
      </c>
      <c r="AQ136" s="89"/>
      <c r="AR136" s="89"/>
      <c r="AS136" s="89"/>
      <c r="AT136" s="89"/>
      <c r="AU136" s="89"/>
      <c r="AV136" s="89"/>
      <c r="AW136" s="89"/>
      <c r="AX136" s="89"/>
      <c r="AY136" s="89"/>
      <c r="AZ136" s="89"/>
      <c r="BA136" s="89"/>
      <c r="BB136" s="89"/>
      <c r="BC136" s="89"/>
      <c r="BD136" s="89"/>
      <c r="BE136" s="18">
        <f t="shared" si="18"/>
        <v>0</v>
      </c>
      <c r="BF136" s="20">
        <f t="shared" si="19"/>
        <v>2</v>
      </c>
      <c r="BG136" s="90"/>
      <c r="BH136" s="90"/>
      <c r="BI136" s="90"/>
      <c r="BJ136" s="90">
        <v>1</v>
      </c>
      <c r="BK136" s="90"/>
      <c r="BL136" s="90"/>
      <c r="BM136" s="25">
        <f t="shared" si="21"/>
        <v>1</v>
      </c>
      <c r="BN136" s="91">
        <v>1</v>
      </c>
      <c r="BO136" s="91"/>
      <c r="BP136" s="91"/>
      <c r="BQ136" s="91"/>
      <c r="BR136" s="91"/>
      <c r="BS136" s="91"/>
      <c r="BT136" s="91"/>
      <c r="BU136" s="91"/>
      <c r="BV136" s="91"/>
      <c r="BW136" s="23">
        <f t="shared" si="22"/>
        <v>1</v>
      </c>
      <c r="BX136" s="70"/>
      <c r="BY136" s="70"/>
      <c r="BZ136" s="70"/>
      <c r="CA136" s="70"/>
      <c r="CB136" s="70"/>
      <c r="CC136" s="70"/>
      <c r="CD136" s="70"/>
      <c r="CE136" s="194"/>
      <c r="CF136" s="194"/>
      <c r="CG136" s="194"/>
      <c r="CH136" s="194"/>
      <c r="CI136" s="194"/>
      <c r="CJ136" s="194"/>
      <c r="CK136" s="194"/>
      <c r="CL136" s="194"/>
      <c r="CM136" s="194"/>
      <c r="CN136" s="194"/>
      <c r="CO136" s="194"/>
      <c r="CP136" s="194"/>
      <c r="CQ136" s="194"/>
      <c r="CR136" s="194"/>
      <c r="CS136" s="194"/>
      <c r="CT136" s="194"/>
      <c r="CU136" s="194"/>
      <c r="CV136" s="194"/>
      <c r="CW136" s="194"/>
      <c r="CX136" s="194"/>
      <c r="CY136" s="194"/>
      <c r="CZ136" s="194"/>
      <c r="DA136" s="194"/>
      <c r="DB136" s="194"/>
      <c r="DC136" s="194"/>
      <c r="DD136" s="194"/>
      <c r="DE136" s="194"/>
      <c r="DF136" s="194"/>
      <c r="DG136" s="194"/>
      <c r="DH136" s="194"/>
      <c r="DI136" s="194"/>
      <c r="DJ136" s="194"/>
      <c r="DK136" s="194"/>
      <c r="DL136" s="194"/>
      <c r="DM136" s="194"/>
      <c r="DN136" s="194"/>
      <c r="DO136" s="194"/>
      <c r="DP136" s="194"/>
      <c r="DQ136" s="194"/>
      <c r="DR136" s="194"/>
      <c r="DS136" s="194"/>
      <c r="DT136" s="194"/>
      <c r="DU136" s="194"/>
      <c r="DV136" s="194"/>
      <c r="DW136" s="194"/>
      <c r="DX136" s="194"/>
      <c r="DY136" s="194"/>
      <c r="DZ136" s="194"/>
      <c r="EA136" s="194"/>
      <c r="EB136" s="194"/>
      <c r="EC136" s="194"/>
      <c r="ED136" s="194"/>
      <c r="EE136" s="194"/>
      <c r="EF136" s="194"/>
      <c r="EG136" s="194"/>
      <c r="EH136" s="194"/>
      <c r="EI136" s="194"/>
      <c r="EJ136" s="194"/>
      <c r="EK136" s="194"/>
      <c r="EL136" s="194"/>
      <c r="EM136" s="194"/>
      <c r="EN136" s="194"/>
      <c r="EO136" s="194"/>
      <c r="EP136" s="194"/>
      <c r="EQ136" s="194"/>
      <c r="ER136" s="194"/>
      <c r="ES136" s="194"/>
      <c r="ET136" s="194"/>
      <c r="EU136" s="194"/>
      <c r="EV136" s="194"/>
      <c r="EW136" s="194"/>
      <c r="EX136" s="194"/>
      <c r="EY136" s="194"/>
      <c r="EZ136" s="194"/>
      <c r="FA136" s="194"/>
      <c r="FB136" s="194"/>
      <c r="FC136" s="194"/>
      <c r="FD136" s="194"/>
      <c r="FE136" s="194"/>
      <c r="FF136" s="194"/>
      <c r="FG136" s="194"/>
      <c r="FH136" s="194"/>
      <c r="FI136" s="194"/>
      <c r="FJ136" s="194"/>
      <c r="FK136" s="194"/>
      <c r="FL136" s="194"/>
      <c r="FM136" s="194"/>
      <c r="FN136" s="194"/>
      <c r="FO136" s="194"/>
      <c r="FP136" s="194"/>
      <c r="FQ136" s="194"/>
      <c r="FR136" s="194"/>
      <c r="FS136" s="194"/>
      <c r="FT136" s="194"/>
      <c r="FU136" s="194"/>
      <c r="FV136" s="194"/>
      <c r="FW136" s="194"/>
      <c r="FX136" s="194"/>
      <c r="FY136" s="194"/>
      <c r="FZ136" s="194"/>
      <c r="GA136" s="194"/>
      <c r="GB136" s="194"/>
      <c r="GC136" s="194"/>
      <c r="GD136" s="194"/>
      <c r="GE136" s="194"/>
      <c r="GF136" s="194"/>
      <c r="GG136" s="194"/>
      <c r="GH136" s="194"/>
      <c r="GI136" s="194"/>
      <c r="GJ136" s="194"/>
      <c r="GK136" s="194"/>
      <c r="GL136" s="194"/>
      <c r="GM136" s="194"/>
      <c r="GN136" s="194"/>
      <c r="GO136" s="194"/>
      <c r="GP136" s="194"/>
      <c r="GQ136" s="194"/>
      <c r="GR136" s="194"/>
      <c r="GS136" s="194"/>
      <c r="GT136" s="194"/>
      <c r="GU136" s="194"/>
      <c r="GV136" s="194"/>
      <c r="GW136" s="194"/>
      <c r="GX136" s="194"/>
      <c r="GY136" s="194"/>
      <c r="GZ136" s="194"/>
      <c r="HA136" s="194"/>
      <c r="HB136" s="194"/>
      <c r="HC136" s="194"/>
      <c r="HD136" s="194"/>
      <c r="HE136" s="194"/>
      <c r="HF136" s="194"/>
      <c r="HG136" s="194"/>
      <c r="HH136" s="194"/>
      <c r="HI136" s="194"/>
      <c r="HJ136" s="194"/>
      <c r="HK136" s="194"/>
      <c r="HL136" s="194"/>
      <c r="HM136" s="194"/>
      <c r="HN136" s="194"/>
      <c r="HO136" s="194"/>
      <c r="HP136" s="194"/>
      <c r="HQ136" s="194"/>
      <c r="HR136" s="194"/>
      <c r="HS136" s="194"/>
      <c r="HT136" s="194"/>
      <c r="HU136" s="194"/>
      <c r="HV136" s="194"/>
      <c r="HW136" s="194"/>
      <c r="HX136" s="194"/>
      <c r="HY136" s="194"/>
      <c r="HZ136" s="194"/>
      <c r="IA136" s="194"/>
      <c r="IB136" s="194"/>
      <c r="IC136" s="194"/>
      <c r="ID136" s="194"/>
      <c r="IE136" s="194"/>
      <c r="IF136" s="194"/>
      <c r="IG136" s="194"/>
      <c r="IH136" s="194"/>
      <c r="II136" s="194"/>
      <c r="IJ136" s="194"/>
      <c r="IK136" s="194"/>
      <c r="IL136" s="194"/>
      <c r="IM136" s="194"/>
      <c r="IN136" s="194"/>
      <c r="IO136" s="194"/>
      <c r="IP136" s="194"/>
      <c r="IQ136" s="194"/>
      <c r="IR136" s="194"/>
      <c r="IS136" s="194"/>
      <c r="IT136" s="194"/>
      <c r="IU136" s="194"/>
      <c r="IV136" s="194"/>
      <c r="IW136" s="194"/>
      <c r="IX136" s="194"/>
      <c r="IY136" s="194"/>
      <c r="IZ136" s="194"/>
      <c r="JA136" s="194"/>
      <c r="JB136" s="194"/>
      <c r="JC136" s="194"/>
      <c r="JD136" s="194"/>
      <c r="JE136" s="194"/>
      <c r="JF136" s="194"/>
      <c r="JG136" s="194"/>
      <c r="JH136" s="194"/>
      <c r="JI136" s="194"/>
      <c r="JJ136" s="194"/>
      <c r="JK136" s="194"/>
      <c r="JL136" s="194"/>
      <c r="JM136" s="194"/>
      <c r="JN136" s="194"/>
      <c r="JO136" s="194"/>
      <c r="JP136" s="194"/>
      <c r="JQ136" s="194"/>
      <c r="JR136" s="194"/>
      <c r="JS136" s="194"/>
      <c r="JT136" s="194"/>
      <c r="JU136" s="194"/>
      <c r="JV136" s="194"/>
      <c r="JW136" s="194"/>
      <c r="JX136" s="194"/>
      <c r="JY136" s="194"/>
      <c r="JZ136" s="194"/>
      <c r="KA136" s="194"/>
      <c r="KB136" s="194"/>
      <c r="KC136" s="194"/>
    </row>
    <row r="137" spans="1:289" s="92" customFormat="1" ht="153" x14ac:dyDescent="0.25">
      <c r="A137" s="373" t="s">
        <v>686</v>
      </c>
      <c r="B137" s="114"/>
      <c r="C137" s="84"/>
      <c r="D137" s="115" t="s">
        <v>1464</v>
      </c>
      <c r="E137" s="116" t="s">
        <v>1476</v>
      </c>
      <c r="F137" s="115" t="s">
        <v>1466</v>
      </c>
      <c r="G137" s="115" t="s">
        <v>1466</v>
      </c>
      <c r="H137" s="81"/>
      <c r="I137" s="124"/>
      <c r="J137" s="50"/>
      <c r="K137" s="50"/>
      <c r="L137" s="50"/>
      <c r="M137" s="125"/>
      <c r="N137" s="111">
        <f t="shared" si="20"/>
        <v>4</v>
      </c>
      <c r="O137" s="109" t="s">
        <v>687</v>
      </c>
      <c r="P137" s="83" t="s">
        <v>688</v>
      </c>
      <c r="Q137" s="68">
        <v>2010</v>
      </c>
      <c r="R137" s="138" t="s">
        <v>689</v>
      </c>
      <c r="S137" s="138" t="s">
        <v>690</v>
      </c>
      <c r="T137" s="81"/>
      <c r="U137" s="138"/>
      <c r="V137" s="64" t="s">
        <v>691</v>
      </c>
      <c r="W137" s="85" t="s">
        <v>692</v>
      </c>
      <c r="X137" s="195" t="s">
        <v>693</v>
      </c>
      <c r="Y137" s="67">
        <v>1</v>
      </c>
      <c r="Z137" s="133"/>
      <c r="AA137" s="133"/>
      <c r="AB137" s="133"/>
      <c r="AC137" s="133">
        <v>1</v>
      </c>
      <c r="AD137" s="133"/>
      <c r="AE137" s="133">
        <v>1</v>
      </c>
      <c r="AF137" s="133"/>
      <c r="AG137" s="133"/>
      <c r="AH137" s="133"/>
      <c r="AI137" s="143">
        <f t="shared" si="16"/>
        <v>2</v>
      </c>
      <c r="AJ137" s="86"/>
      <c r="AK137" s="86"/>
      <c r="AL137" s="86"/>
      <c r="AM137" s="86"/>
      <c r="AN137" s="86"/>
      <c r="AO137" s="86"/>
      <c r="AP137" s="88">
        <f t="shared" si="17"/>
        <v>0</v>
      </c>
      <c r="AQ137" s="89"/>
      <c r="AR137" s="89"/>
      <c r="AS137" s="89"/>
      <c r="AT137" s="89"/>
      <c r="AU137" s="89"/>
      <c r="AV137" s="89"/>
      <c r="AW137" s="89"/>
      <c r="AX137" s="89"/>
      <c r="AY137" s="89"/>
      <c r="AZ137" s="89"/>
      <c r="BA137" s="89"/>
      <c r="BB137" s="89"/>
      <c r="BC137" s="89"/>
      <c r="BD137" s="89"/>
      <c r="BE137" s="18">
        <f t="shared" si="18"/>
        <v>0</v>
      </c>
      <c r="BF137" s="20">
        <f t="shared" si="19"/>
        <v>2</v>
      </c>
      <c r="BG137" s="95"/>
      <c r="BH137" s="96">
        <v>1</v>
      </c>
      <c r="BI137" s="95"/>
      <c r="BJ137" s="95"/>
      <c r="BK137" s="95"/>
      <c r="BL137" s="95"/>
      <c r="BM137" s="25">
        <f t="shared" si="21"/>
        <v>1</v>
      </c>
      <c r="BN137" s="91">
        <v>1</v>
      </c>
      <c r="BO137" s="91"/>
      <c r="BP137" s="91"/>
      <c r="BQ137" s="91"/>
      <c r="BR137" s="91"/>
      <c r="BS137" s="91"/>
      <c r="BT137" s="91"/>
      <c r="BU137" s="91"/>
      <c r="BV137" s="91"/>
      <c r="BW137" s="23">
        <f t="shared" si="22"/>
        <v>1</v>
      </c>
      <c r="BX137" s="70"/>
      <c r="BY137" s="70"/>
      <c r="BZ137" s="70"/>
      <c r="CA137" s="70"/>
      <c r="CB137" s="70"/>
      <c r="CC137" s="70"/>
      <c r="CD137" s="70"/>
      <c r="CE137" s="194"/>
      <c r="CF137" s="194"/>
      <c r="CG137" s="194"/>
      <c r="CH137" s="194"/>
      <c r="CI137" s="194"/>
      <c r="CJ137" s="194"/>
      <c r="CK137" s="194"/>
      <c r="CL137" s="194"/>
      <c r="CM137" s="194"/>
      <c r="CN137" s="194"/>
      <c r="CO137" s="194"/>
      <c r="CP137" s="194"/>
      <c r="CQ137" s="194"/>
      <c r="CR137" s="194"/>
      <c r="CS137" s="194"/>
      <c r="CT137" s="194"/>
      <c r="CU137" s="194"/>
      <c r="CV137" s="194"/>
      <c r="CW137" s="194"/>
      <c r="CX137" s="194"/>
      <c r="CY137" s="194"/>
      <c r="CZ137" s="194"/>
      <c r="DA137" s="194"/>
      <c r="DB137" s="194"/>
      <c r="DC137" s="194"/>
      <c r="DD137" s="194"/>
      <c r="DE137" s="194"/>
      <c r="DF137" s="194"/>
      <c r="DG137" s="194"/>
      <c r="DH137" s="194"/>
      <c r="DI137" s="194"/>
      <c r="DJ137" s="194"/>
      <c r="DK137" s="194"/>
      <c r="DL137" s="194"/>
      <c r="DM137" s="194"/>
      <c r="DN137" s="194"/>
      <c r="DO137" s="194"/>
      <c r="DP137" s="194"/>
      <c r="DQ137" s="194"/>
      <c r="DR137" s="194"/>
      <c r="DS137" s="194"/>
      <c r="DT137" s="194"/>
      <c r="DU137" s="194"/>
      <c r="DV137" s="194"/>
      <c r="DW137" s="194"/>
      <c r="DX137" s="194"/>
      <c r="DY137" s="194"/>
      <c r="DZ137" s="194"/>
      <c r="EA137" s="194"/>
      <c r="EB137" s="194"/>
      <c r="EC137" s="194"/>
      <c r="ED137" s="194"/>
      <c r="EE137" s="194"/>
      <c r="EF137" s="194"/>
      <c r="EG137" s="194"/>
      <c r="EH137" s="194"/>
      <c r="EI137" s="194"/>
      <c r="EJ137" s="194"/>
      <c r="EK137" s="194"/>
      <c r="EL137" s="194"/>
      <c r="EM137" s="194"/>
      <c r="EN137" s="194"/>
      <c r="EO137" s="194"/>
      <c r="EP137" s="194"/>
      <c r="EQ137" s="194"/>
      <c r="ER137" s="194"/>
      <c r="ES137" s="194"/>
      <c r="ET137" s="194"/>
      <c r="EU137" s="194"/>
      <c r="EV137" s="194"/>
      <c r="EW137" s="194"/>
      <c r="EX137" s="194"/>
      <c r="EY137" s="194"/>
      <c r="EZ137" s="194"/>
      <c r="FA137" s="194"/>
      <c r="FB137" s="194"/>
      <c r="FC137" s="194"/>
      <c r="FD137" s="194"/>
      <c r="FE137" s="194"/>
      <c r="FF137" s="194"/>
      <c r="FG137" s="194"/>
      <c r="FH137" s="194"/>
      <c r="FI137" s="194"/>
      <c r="FJ137" s="194"/>
      <c r="FK137" s="194"/>
      <c r="FL137" s="194"/>
      <c r="FM137" s="194"/>
      <c r="FN137" s="194"/>
      <c r="FO137" s="194"/>
      <c r="FP137" s="194"/>
      <c r="FQ137" s="194"/>
      <c r="FR137" s="194"/>
      <c r="FS137" s="194"/>
      <c r="FT137" s="194"/>
      <c r="FU137" s="194"/>
      <c r="FV137" s="194"/>
      <c r="FW137" s="194"/>
      <c r="FX137" s="194"/>
      <c r="FY137" s="194"/>
      <c r="FZ137" s="194"/>
      <c r="GA137" s="194"/>
      <c r="GB137" s="194"/>
      <c r="GC137" s="194"/>
      <c r="GD137" s="194"/>
      <c r="GE137" s="194"/>
      <c r="GF137" s="194"/>
      <c r="GG137" s="194"/>
      <c r="GH137" s="194"/>
      <c r="GI137" s="194"/>
      <c r="GJ137" s="194"/>
      <c r="GK137" s="194"/>
      <c r="GL137" s="194"/>
      <c r="GM137" s="194"/>
      <c r="GN137" s="194"/>
      <c r="GO137" s="194"/>
      <c r="GP137" s="194"/>
      <c r="GQ137" s="194"/>
      <c r="GR137" s="194"/>
      <c r="GS137" s="194"/>
      <c r="GT137" s="194"/>
      <c r="GU137" s="194"/>
      <c r="GV137" s="194"/>
      <c r="GW137" s="194"/>
      <c r="GX137" s="194"/>
      <c r="GY137" s="194"/>
      <c r="GZ137" s="194"/>
      <c r="HA137" s="194"/>
      <c r="HB137" s="194"/>
      <c r="HC137" s="194"/>
      <c r="HD137" s="194"/>
      <c r="HE137" s="194"/>
      <c r="HF137" s="194"/>
      <c r="HG137" s="194"/>
      <c r="HH137" s="194"/>
      <c r="HI137" s="194"/>
      <c r="HJ137" s="194"/>
      <c r="HK137" s="194"/>
      <c r="HL137" s="194"/>
      <c r="HM137" s="194"/>
      <c r="HN137" s="194"/>
      <c r="HO137" s="194"/>
      <c r="HP137" s="194"/>
      <c r="HQ137" s="194"/>
      <c r="HR137" s="194"/>
      <c r="HS137" s="194"/>
      <c r="HT137" s="194"/>
      <c r="HU137" s="194"/>
      <c r="HV137" s="194"/>
      <c r="HW137" s="194"/>
      <c r="HX137" s="194"/>
      <c r="HY137" s="194"/>
      <c r="HZ137" s="194"/>
      <c r="IA137" s="194"/>
      <c r="IB137" s="194"/>
      <c r="IC137" s="194"/>
      <c r="ID137" s="194"/>
      <c r="IE137" s="194"/>
      <c r="IF137" s="194"/>
      <c r="IG137" s="194"/>
      <c r="IH137" s="194"/>
      <c r="II137" s="194"/>
      <c r="IJ137" s="194"/>
      <c r="IK137" s="194"/>
      <c r="IL137" s="194"/>
      <c r="IM137" s="194"/>
      <c r="IN137" s="194"/>
      <c r="IO137" s="194"/>
      <c r="IP137" s="194"/>
      <c r="IQ137" s="194"/>
      <c r="IR137" s="194"/>
      <c r="IS137" s="194"/>
      <c r="IT137" s="194"/>
      <c r="IU137" s="194"/>
      <c r="IV137" s="194"/>
      <c r="IW137" s="194"/>
      <c r="IX137" s="194"/>
      <c r="IY137" s="194"/>
      <c r="IZ137" s="194"/>
      <c r="JA137" s="194"/>
      <c r="JB137" s="194"/>
      <c r="JC137" s="194"/>
      <c r="JD137" s="194"/>
      <c r="JE137" s="194"/>
      <c r="JF137" s="194"/>
      <c r="JG137" s="194"/>
      <c r="JH137" s="194"/>
      <c r="JI137" s="194"/>
      <c r="JJ137" s="194"/>
      <c r="JK137" s="194"/>
      <c r="JL137" s="194"/>
      <c r="JM137" s="194"/>
      <c r="JN137" s="194"/>
      <c r="JO137" s="194"/>
      <c r="JP137" s="194"/>
      <c r="JQ137" s="194"/>
      <c r="JR137" s="194"/>
      <c r="JS137" s="194"/>
      <c r="JT137" s="194"/>
      <c r="JU137" s="194"/>
      <c r="JV137" s="194"/>
      <c r="JW137" s="194"/>
      <c r="JX137" s="194"/>
      <c r="JY137" s="194"/>
      <c r="JZ137" s="194"/>
      <c r="KA137" s="194"/>
      <c r="KB137" s="194"/>
      <c r="KC137" s="194"/>
    </row>
    <row r="138" spans="1:289" s="92" customFormat="1" ht="357" x14ac:dyDescent="0.25">
      <c r="A138" s="373" t="s">
        <v>694</v>
      </c>
      <c r="B138" s="114"/>
      <c r="C138" s="84"/>
      <c r="D138" s="115" t="s">
        <v>1464</v>
      </c>
      <c r="E138" s="116" t="s">
        <v>1477</v>
      </c>
      <c r="F138" s="115" t="s">
        <v>1464</v>
      </c>
      <c r="G138" s="115" t="s">
        <v>1464</v>
      </c>
      <c r="H138" s="81"/>
      <c r="I138" s="124"/>
      <c r="J138" s="50"/>
      <c r="K138" s="50"/>
      <c r="L138" s="50"/>
      <c r="M138" s="125"/>
      <c r="N138" s="111">
        <f t="shared" si="20"/>
        <v>4</v>
      </c>
      <c r="O138" s="109" t="s">
        <v>695</v>
      </c>
      <c r="P138" s="83" t="s">
        <v>696</v>
      </c>
      <c r="Q138" s="68">
        <v>2009</v>
      </c>
      <c r="R138" s="138" t="s">
        <v>697</v>
      </c>
      <c r="S138" s="138" t="s">
        <v>698</v>
      </c>
      <c r="T138" s="81"/>
      <c r="U138" s="138"/>
      <c r="V138" s="64" t="s">
        <v>699</v>
      </c>
      <c r="W138" s="85" t="s">
        <v>700</v>
      </c>
      <c r="X138" s="195"/>
      <c r="Y138" s="67"/>
      <c r="Z138" s="133">
        <v>1</v>
      </c>
      <c r="AA138" s="133"/>
      <c r="AB138" s="133">
        <v>1</v>
      </c>
      <c r="AC138" s="133"/>
      <c r="AD138" s="133">
        <v>1</v>
      </c>
      <c r="AE138" s="133">
        <v>1</v>
      </c>
      <c r="AF138" s="133"/>
      <c r="AG138" s="133"/>
      <c r="AH138" s="133">
        <v>1</v>
      </c>
      <c r="AI138" s="143">
        <f t="shared" si="16"/>
        <v>5</v>
      </c>
      <c r="AJ138" s="86"/>
      <c r="AK138" s="86">
        <v>1</v>
      </c>
      <c r="AL138" s="86"/>
      <c r="AM138" s="86"/>
      <c r="AN138" s="86"/>
      <c r="AO138" s="86"/>
      <c r="AP138" s="88">
        <f t="shared" si="17"/>
        <v>1</v>
      </c>
      <c r="AQ138" s="89"/>
      <c r="AR138" s="89"/>
      <c r="AS138" s="89"/>
      <c r="AT138" s="89"/>
      <c r="AU138" s="89"/>
      <c r="AV138" s="89"/>
      <c r="AW138" s="89"/>
      <c r="AX138" s="89"/>
      <c r="AY138" s="89"/>
      <c r="AZ138" s="89"/>
      <c r="BA138" s="89"/>
      <c r="BB138" s="89"/>
      <c r="BC138" s="89"/>
      <c r="BD138" s="89"/>
      <c r="BE138" s="18">
        <f t="shared" si="18"/>
        <v>0</v>
      </c>
      <c r="BF138" s="20">
        <f t="shared" si="19"/>
        <v>6</v>
      </c>
      <c r="BG138" s="90"/>
      <c r="BH138" s="90">
        <v>1</v>
      </c>
      <c r="BI138" s="90">
        <v>1</v>
      </c>
      <c r="BJ138" s="90"/>
      <c r="BK138" s="90">
        <v>1</v>
      </c>
      <c r="BL138" s="90"/>
      <c r="BM138" s="25">
        <f t="shared" si="21"/>
        <v>3</v>
      </c>
      <c r="BN138" s="91">
        <v>1</v>
      </c>
      <c r="BO138" s="91">
        <v>1</v>
      </c>
      <c r="BP138" s="91"/>
      <c r="BQ138" s="91"/>
      <c r="BR138" s="91"/>
      <c r="BS138" s="91"/>
      <c r="BT138" s="91"/>
      <c r="BU138" s="91"/>
      <c r="BV138" s="91"/>
      <c r="BW138" s="23">
        <f t="shared" si="22"/>
        <v>2</v>
      </c>
      <c r="BX138" s="70"/>
      <c r="BY138" s="70"/>
      <c r="BZ138" s="70"/>
      <c r="CA138" s="70"/>
      <c r="CB138" s="70"/>
      <c r="CC138" s="70"/>
      <c r="CD138" s="70"/>
      <c r="CE138" s="194"/>
      <c r="CF138" s="194"/>
      <c r="CG138" s="194"/>
      <c r="CH138" s="194"/>
      <c r="CI138" s="194"/>
      <c r="CJ138" s="194"/>
      <c r="CK138" s="194"/>
      <c r="CL138" s="194"/>
      <c r="CM138" s="194"/>
      <c r="CN138" s="194"/>
      <c r="CO138" s="194"/>
      <c r="CP138" s="194"/>
      <c r="CQ138" s="194"/>
      <c r="CR138" s="194"/>
      <c r="CS138" s="194"/>
      <c r="CT138" s="194"/>
      <c r="CU138" s="194"/>
      <c r="CV138" s="194"/>
      <c r="CW138" s="194"/>
      <c r="CX138" s="194"/>
      <c r="CY138" s="194"/>
      <c r="CZ138" s="194"/>
      <c r="DA138" s="194"/>
      <c r="DB138" s="194"/>
      <c r="DC138" s="194"/>
      <c r="DD138" s="194"/>
      <c r="DE138" s="194"/>
      <c r="DF138" s="194"/>
      <c r="DG138" s="194"/>
      <c r="DH138" s="194"/>
      <c r="DI138" s="194"/>
      <c r="DJ138" s="194"/>
      <c r="DK138" s="194"/>
      <c r="DL138" s="194"/>
      <c r="DM138" s="194"/>
      <c r="DN138" s="194"/>
      <c r="DO138" s="194"/>
      <c r="DP138" s="194"/>
      <c r="DQ138" s="194"/>
      <c r="DR138" s="194"/>
      <c r="DS138" s="194"/>
      <c r="DT138" s="194"/>
      <c r="DU138" s="194"/>
      <c r="DV138" s="194"/>
      <c r="DW138" s="194"/>
      <c r="DX138" s="194"/>
      <c r="DY138" s="194"/>
      <c r="DZ138" s="194"/>
      <c r="EA138" s="194"/>
      <c r="EB138" s="194"/>
      <c r="EC138" s="194"/>
      <c r="ED138" s="194"/>
      <c r="EE138" s="194"/>
      <c r="EF138" s="194"/>
      <c r="EG138" s="194"/>
      <c r="EH138" s="194"/>
      <c r="EI138" s="194"/>
      <c r="EJ138" s="194"/>
      <c r="EK138" s="194"/>
      <c r="EL138" s="194"/>
      <c r="EM138" s="194"/>
      <c r="EN138" s="194"/>
      <c r="EO138" s="194"/>
      <c r="EP138" s="194"/>
      <c r="EQ138" s="194"/>
      <c r="ER138" s="194"/>
      <c r="ES138" s="194"/>
      <c r="ET138" s="194"/>
      <c r="EU138" s="194"/>
      <c r="EV138" s="194"/>
      <c r="EW138" s="194"/>
      <c r="EX138" s="194"/>
      <c r="EY138" s="194"/>
      <c r="EZ138" s="194"/>
      <c r="FA138" s="194"/>
      <c r="FB138" s="194"/>
      <c r="FC138" s="194"/>
      <c r="FD138" s="194"/>
      <c r="FE138" s="194"/>
      <c r="FF138" s="194"/>
      <c r="FG138" s="194"/>
      <c r="FH138" s="194"/>
      <c r="FI138" s="194"/>
      <c r="FJ138" s="194"/>
      <c r="FK138" s="194"/>
      <c r="FL138" s="194"/>
      <c r="FM138" s="194"/>
      <c r="FN138" s="194"/>
      <c r="FO138" s="194"/>
      <c r="FP138" s="194"/>
      <c r="FQ138" s="194"/>
      <c r="FR138" s="194"/>
      <c r="FS138" s="194"/>
      <c r="FT138" s="194"/>
      <c r="FU138" s="194"/>
      <c r="FV138" s="194"/>
      <c r="FW138" s="194"/>
      <c r="FX138" s="194"/>
      <c r="FY138" s="194"/>
      <c r="FZ138" s="194"/>
      <c r="GA138" s="194"/>
      <c r="GB138" s="194"/>
      <c r="GC138" s="194"/>
      <c r="GD138" s="194"/>
      <c r="GE138" s="194"/>
      <c r="GF138" s="194"/>
      <c r="GG138" s="194"/>
      <c r="GH138" s="194"/>
      <c r="GI138" s="194"/>
      <c r="GJ138" s="194"/>
      <c r="GK138" s="194"/>
      <c r="GL138" s="194"/>
      <c r="GM138" s="194"/>
      <c r="GN138" s="194"/>
      <c r="GO138" s="194"/>
      <c r="GP138" s="194"/>
      <c r="GQ138" s="194"/>
      <c r="GR138" s="194"/>
      <c r="GS138" s="194"/>
      <c r="GT138" s="194"/>
      <c r="GU138" s="194"/>
      <c r="GV138" s="194"/>
      <c r="GW138" s="194"/>
      <c r="GX138" s="194"/>
      <c r="GY138" s="194"/>
      <c r="GZ138" s="194"/>
      <c r="HA138" s="194"/>
      <c r="HB138" s="194"/>
      <c r="HC138" s="194"/>
      <c r="HD138" s="194"/>
      <c r="HE138" s="194"/>
      <c r="HF138" s="194"/>
      <c r="HG138" s="194"/>
      <c r="HH138" s="194"/>
      <c r="HI138" s="194"/>
      <c r="HJ138" s="194"/>
      <c r="HK138" s="194"/>
      <c r="HL138" s="194"/>
      <c r="HM138" s="194"/>
      <c r="HN138" s="194"/>
      <c r="HO138" s="194"/>
      <c r="HP138" s="194"/>
      <c r="HQ138" s="194"/>
      <c r="HR138" s="194"/>
      <c r="HS138" s="194"/>
      <c r="HT138" s="194"/>
      <c r="HU138" s="194"/>
      <c r="HV138" s="194"/>
      <c r="HW138" s="194"/>
      <c r="HX138" s="194"/>
      <c r="HY138" s="194"/>
      <c r="HZ138" s="194"/>
      <c r="IA138" s="194"/>
      <c r="IB138" s="194"/>
      <c r="IC138" s="194"/>
      <c r="ID138" s="194"/>
      <c r="IE138" s="194"/>
      <c r="IF138" s="194"/>
      <c r="IG138" s="194"/>
      <c r="IH138" s="194"/>
      <c r="II138" s="194"/>
      <c r="IJ138" s="194"/>
      <c r="IK138" s="194"/>
      <c r="IL138" s="194"/>
      <c r="IM138" s="194"/>
      <c r="IN138" s="194"/>
      <c r="IO138" s="194"/>
      <c r="IP138" s="194"/>
      <c r="IQ138" s="194"/>
      <c r="IR138" s="194"/>
      <c r="IS138" s="194"/>
      <c r="IT138" s="194"/>
      <c r="IU138" s="194"/>
      <c r="IV138" s="194"/>
      <c r="IW138" s="194"/>
      <c r="IX138" s="194"/>
      <c r="IY138" s="194"/>
      <c r="IZ138" s="194"/>
      <c r="JA138" s="194"/>
      <c r="JB138" s="194"/>
      <c r="JC138" s="194"/>
      <c r="JD138" s="194"/>
      <c r="JE138" s="194"/>
      <c r="JF138" s="194"/>
      <c r="JG138" s="194"/>
      <c r="JH138" s="194"/>
      <c r="JI138" s="194"/>
      <c r="JJ138" s="194"/>
      <c r="JK138" s="194"/>
      <c r="JL138" s="194"/>
      <c r="JM138" s="194"/>
      <c r="JN138" s="194"/>
      <c r="JO138" s="194"/>
      <c r="JP138" s="194"/>
      <c r="JQ138" s="194"/>
      <c r="JR138" s="194"/>
      <c r="JS138" s="194"/>
      <c r="JT138" s="194"/>
      <c r="JU138" s="194"/>
      <c r="JV138" s="194"/>
      <c r="JW138" s="194"/>
      <c r="JX138" s="194"/>
      <c r="JY138" s="194"/>
      <c r="JZ138" s="194"/>
      <c r="KA138" s="194"/>
      <c r="KB138" s="194"/>
      <c r="KC138" s="194"/>
    </row>
    <row r="139" spans="1:289" s="92" customFormat="1" ht="242.25" x14ac:dyDescent="0.25">
      <c r="A139" s="373" t="s">
        <v>701</v>
      </c>
      <c r="B139" s="114"/>
      <c r="C139" s="84"/>
      <c r="D139" s="115" t="s">
        <v>1464</v>
      </c>
      <c r="E139" s="116" t="s">
        <v>1478</v>
      </c>
      <c r="F139" s="115" t="s">
        <v>1466</v>
      </c>
      <c r="G139" s="115" t="s">
        <v>1466</v>
      </c>
      <c r="H139" s="81"/>
      <c r="I139" s="124"/>
      <c r="J139" s="50"/>
      <c r="K139" s="50"/>
      <c r="L139" s="50"/>
      <c r="M139" s="125"/>
      <c r="N139" s="111">
        <f t="shared" si="20"/>
        <v>4</v>
      </c>
      <c r="O139" s="109" t="s">
        <v>702</v>
      </c>
      <c r="P139" s="83" t="s">
        <v>703</v>
      </c>
      <c r="Q139" s="68">
        <v>2010</v>
      </c>
      <c r="R139" s="138" t="s">
        <v>704</v>
      </c>
      <c r="S139" s="138" t="s">
        <v>705</v>
      </c>
      <c r="T139" s="81"/>
      <c r="U139" s="139"/>
      <c r="V139" s="64" t="s">
        <v>706</v>
      </c>
      <c r="W139" s="85" t="s">
        <v>707</v>
      </c>
      <c r="X139" s="195"/>
      <c r="Y139" s="67">
        <v>1</v>
      </c>
      <c r="Z139" s="133">
        <v>1</v>
      </c>
      <c r="AA139" s="133"/>
      <c r="AB139" s="133">
        <v>1</v>
      </c>
      <c r="AC139" s="133">
        <v>1</v>
      </c>
      <c r="AD139" s="133"/>
      <c r="AE139" s="133"/>
      <c r="AF139" s="133">
        <v>1</v>
      </c>
      <c r="AG139" s="133"/>
      <c r="AH139" s="133"/>
      <c r="AI139" s="143">
        <f t="shared" si="16"/>
        <v>4</v>
      </c>
      <c r="AJ139" s="86"/>
      <c r="AK139" s="86">
        <v>1</v>
      </c>
      <c r="AL139" s="86"/>
      <c r="AM139" s="86"/>
      <c r="AN139" s="86"/>
      <c r="AO139" s="86"/>
      <c r="AP139" s="88">
        <f t="shared" si="17"/>
        <v>1</v>
      </c>
      <c r="AQ139" s="89"/>
      <c r="AR139" s="89"/>
      <c r="AS139" s="89"/>
      <c r="AT139" s="89"/>
      <c r="AU139" s="89"/>
      <c r="AV139" s="89"/>
      <c r="AW139" s="89"/>
      <c r="AX139" s="89"/>
      <c r="AY139" s="89"/>
      <c r="AZ139" s="89"/>
      <c r="BA139" s="89"/>
      <c r="BB139" s="89"/>
      <c r="BC139" s="89"/>
      <c r="BD139" s="89"/>
      <c r="BE139" s="18">
        <f t="shared" si="18"/>
        <v>0</v>
      </c>
      <c r="BF139" s="20">
        <f t="shared" si="19"/>
        <v>5</v>
      </c>
      <c r="BG139" s="90"/>
      <c r="BH139" s="90">
        <v>1</v>
      </c>
      <c r="BI139" s="90"/>
      <c r="BJ139" s="90"/>
      <c r="BK139" s="90"/>
      <c r="BL139" s="90"/>
      <c r="BM139" s="25">
        <f t="shared" si="21"/>
        <v>1</v>
      </c>
      <c r="BN139" s="91">
        <v>1</v>
      </c>
      <c r="BO139" s="91"/>
      <c r="BP139" s="91"/>
      <c r="BQ139" s="91"/>
      <c r="BR139" s="91"/>
      <c r="BS139" s="91"/>
      <c r="BT139" s="91"/>
      <c r="BU139" s="91"/>
      <c r="BV139" s="91"/>
      <c r="BW139" s="23">
        <f t="shared" si="22"/>
        <v>1</v>
      </c>
      <c r="BX139" s="70"/>
      <c r="BY139" s="70"/>
      <c r="BZ139" s="70"/>
      <c r="CA139" s="70"/>
      <c r="CB139" s="70"/>
      <c r="CC139" s="70"/>
      <c r="CD139" s="70"/>
      <c r="CE139" s="194"/>
      <c r="CF139" s="194"/>
      <c r="CG139" s="194"/>
      <c r="CH139" s="194"/>
      <c r="CI139" s="194"/>
      <c r="CJ139" s="194"/>
      <c r="CK139" s="194"/>
      <c r="CL139" s="194"/>
      <c r="CM139" s="194"/>
      <c r="CN139" s="194"/>
      <c r="CO139" s="194"/>
      <c r="CP139" s="194"/>
      <c r="CQ139" s="194"/>
      <c r="CR139" s="194"/>
      <c r="CS139" s="194"/>
      <c r="CT139" s="194"/>
      <c r="CU139" s="194"/>
      <c r="CV139" s="194"/>
      <c r="CW139" s="194"/>
      <c r="CX139" s="194"/>
      <c r="CY139" s="194"/>
      <c r="CZ139" s="194"/>
      <c r="DA139" s="194"/>
      <c r="DB139" s="194"/>
      <c r="DC139" s="194"/>
      <c r="DD139" s="194"/>
      <c r="DE139" s="194"/>
      <c r="DF139" s="194"/>
      <c r="DG139" s="194"/>
      <c r="DH139" s="194"/>
      <c r="DI139" s="194"/>
      <c r="DJ139" s="194"/>
      <c r="DK139" s="194"/>
      <c r="DL139" s="194"/>
      <c r="DM139" s="194"/>
      <c r="DN139" s="194"/>
      <c r="DO139" s="194"/>
      <c r="DP139" s="194"/>
      <c r="DQ139" s="194"/>
      <c r="DR139" s="194"/>
      <c r="DS139" s="194"/>
      <c r="DT139" s="194"/>
      <c r="DU139" s="194"/>
      <c r="DV139" s="194"/>
      <c r="DW139" s="194"/>
      <c r="DX139" s="194"/>
      <c r="DY139" s="194"/>
      <c r="DZ139" s="194"/>
      <c r="EA139" s="194"/>
      <c r="EB139" s="194"/>
      <c r="EC139" s="194"/>
      <c r="ED139" s="194"/>
      <c r="EE139" s="194"/>
      <c r="EF139" s="194"/>
      <c r="EG139" s="194"/>
      <c r="EH139" s="194"/>
      <c r="EI139" s="194"/>
      <c r="EJ139" s="194"/>
      <c r="EK139" s="194"/>
      <c r="EL139" s="194"/>
      <c r="EM139" s="194"/>
      <c r="EN139" s="194"/>
      <c r="EO139" s="194"/>
      <c r="EP139" s="194"/>
      <c r="EQ139" s="194"/>
      <c r="ER139" s="194"/>
      <c r="ES139" s="194"/>
      <c r="ET139" s="194"/>
      <c r="EU139" s="194"/>
      <c r="EV139" s="194"/>
      <c r="EW139" s="194"/>
      <c r="EX139" s="194"/>
      <c r="EY139" s="194"/>
      <c r="EZ139" s="194"/>
      <c r="FA139" s="194"/>
      <c r="FB139" s="194"/>
      <c r="FC139" s="194"/>
      <c r="FD139" s="194"/>
      <c r="FE139" s="194"/>
      <c r="FF139" s="194"/>
      <c r="FG139" s="194"/>
      <c r="FH139" s="194"/>
      <c r="FI139" s="194"/>
      <c r="FJ139" s="194"/>
      <c r="FK139" s="194"/>
      <c r="FL139" s="194"/>
      <c r="FM139" s="194"/>
      <c r="FN139" s="194"/>
      <c r="FO139" s="194"/>
      <c r="FP139" s="194"/>
      <c r="FQ139" s="194"/>
      <c r="FR139" s="194"/>
      <c r="FS139" s="194"/>
      <c r="FT139" s="194"/>
      <c r="FU139" s="194"/>
      <c r="FV139" s="194"/>
      <c r="FW139" s="194"/>
      <c r="FX139" s="194"/>
      <c r="FY139" s="194"/>
      <c r="FZ139" s="194"/>
      <c r="GA139" s="194"/>
      <c r="GB139" s="194"/>
      <c r="GC139" s="194"/>
      <c r="GD139" s="194"/>
      <c r="GE139" s="194"/>
      <c r="GF139" s="194"/>
      <c r="GG139" s="194"/>
      <c r="GH139" s="194"/>
      <c r="GI139" s="194"/>
      <c r="GJ139" s="194"/>
      <c r="GK139" s="194"/>
      <c r="GL139" s="194"/>
      <c r="GM139" s="194"/>
      <c r="GN139" s="194"/>
      <c r="GO139" s="194"/>
      <c r="GP139" s="194"/>
      <c r="GQ139" s="194"/>
      <c r="GR139" s="194"/>
      <c r="GS139" s="194"/>
      <c r="GT139" s="194"/>
      <c r="GU139" s="194"/>
      <c r="GV139" s="194"/>
      <c r="GW139" s="194"/>
      <c r="GX139" s="194"/>
      <c r="GY139" s="194"/>
      <c r="GZ139" s="194"/>
      <c r="HA139" s="194"/>
      <c r="HB139" s="194"/>
      <c r="HC139" s="194"/>
      <c r="HD139" s="194"/>
      <c r="HE139" s="194"/>
      <c r="HF139" s="194"/>
      <c r="HG139" s="194"/>
      <c r="HH139" s="194"/>
      <c r="HI139" s="194"/>
      <c r="HJ139" s="194"/>
      <c r="HK139" s="194"/>
      <c r="HL139" s="194"/>
      <c r="HM139" s="194"/>
      <c r="HN139" s="194"/>
      <c r="HO139" s="194"/>
      <c r="HP139" s="194"/>
      <c r="HQ139" s="194"/>
      <c r="HR139" s="194"/>
      <c r="HS139" s="194"/>
      <c r="HT139" s="194"/>
      <c r="HU139" s="194"/>
      <c r="HV139" s="194"/>
      <c r="HW139" s="194"/>
      <c r="HX139" s="194"/>
      <c r="HY139" s="194"/>
      <c r="HZ139" s="194"/>
      <c r="IA139" s="194"/>
      <c r="IB139" s="194"/>
      <c r="IC139" s="194"/>
      <c r="ID139" s="194"/>
      <c r="IE139" s="194"/>
      <c r="IF139" s="194"/>
      <c r="IG139" s="194"/>
      <c r="IH139" s="194"/>
      <c r="II139" s="194"/>
      <c r="IJ139" s="194"/>
      <c r="IK139" s="194"/>
      <c r="IL139" s="194"/>
      <c r="IM139" s="194"/>
      <c r="IN139" s="194"/>
      <c r="IO139" s="194"/>
      <c r="IP139" s="194"/>
      <c r="IQ139" s="194"/>
      <c r="IR139" s="194"/>
      <c r="IS139" s="194"/>
      <c r="IT139" s="194"/>
      <c r="IU139" s="194"/>
      <c r="IV139" s="194"/>
      <c r="IW139" s="194"/>
      <c r="IX139" s="194"/>
      <c r="IY139" s="194"/>
      <c r="IZ139" s="194"/>
      <c r="JA139" s="194"/>
      <c r="JB139" s="194"/>
      <c r="JC139" s="194"/>
      <c r="JD139" s="194"/>
      <c r="JE139" s="194"/>
      <c r="JF139" s="194"/>
      <c r="JG139" s="194"/>
      <c r="JH139" s="194"/>
      <c r="JI139" s="194"/>
      <c r="JJ139" s="194"/>
      <c r="JK139" s="194"/>
      <c r="JL139" s="194"/>
      <c r="JM139" s="194"/>
      <c r="JN139" s="194"/>
      <c r="JO139" s="194"/>
      <c r="JP139" s="194"/>
      <c r="JQ139" s="194"/>
      <c r="JR139" s="194"/>
      <c r="JS139" s="194"/>
      <c r="JT139" s="194"/>
      <c r="JU139" s="194"/>
      <c r="JV139" s="194"/>
      <c r="JW139" s="194"/>
      <c r="JX139" s="194"/>
      <c r="JY139" s="194"/>
      <c r="JZ139" s="194"/>
      <c r="KA139" s="194"/>
      <c r="KB139" s="194"/>
      <c r="KC139" s="194"/>
    </row>
    <row r="140" spans="1:289" s="92" customFormat="1" ht="141" customHeight="1" x14ac:dyDescent="0.25">
      <c r="A140" s="373" t="s">
        <v>708</v>
      </c>
      <c r="B140" s="114"/>
      <c r="C140" s="84"/>
      <c r="D140" s="115" t="s">
        <v>1464</v>
      </c>
      <c r="E140" s="116" t="s">
        <v>1479</v>
      </c>
      <c r="F140" s="115" t="s">
        <v>1466</v>
      </c>
      <c r="G140" s="115" t="s">
        <v>1466</v>
      </c>
      <c r="H140" s="81"/>
      <c r="I140" s="124"/>
      <c r="J140" s="50"/>
      <c r="K140" s="50"/>
      <c r="L140" s="50"/>
      <c r="M140" s="125"/>
      <c r="N140" s="111">
        <f t="shared" si="20"/>
        <v>4</v>
      </c>
      <c r="O140" s="109" t="s">
        <v>709</v>
      </c>
      <c r="P140" s="83" t="s">
        <v>710</v>
      </c>
      <c r="Q140" s="68">
        <v>2009</v>
      </c>
      <c r="R140" s="138" t="s">
        <v>711</v>
      </c>
      <c r="S140" s="138" t="s">
        <v>712</v>
      </c>
      <c r="T140" s="81"/>
      <c r="U140" s="138" t="s">
        <v>713</v>
      </c>
      <c r="V140" s="64" t="s">
        <v>714</v>
      </c>
      <c r="W140" s="85" t="s">
        <v>715</v>
      </c>
      <c r="X140" s="195" t="s">
        <v>716</v>
      </c>
      <c r="Y140" s="67">
        <v>1</v>
      </c>
      <c r="Z140" s="133"/>
      <c r="AA140" s="133">
        <v>1</v>
      </c>
      <c r="AB140" s="133"/>
      <c r="AC140" s="133">
        <v>1</v>
      </c>
      <c r="AD140" s="133"/>
      <c r="AE140" s="133"/>
      <c r="AF140" s="133"/>
      <c r="AG140" s="133">
        <v>1</v>
      </c>
      <c r="AH140" s="133"/>
      <c r="AI140" s="143">
        <f t="shared" si="16"/>
        <v>3</v>
      </c>
      <c r="AJ140" s="86"/>
      <c r="AK140" s="86"/>
      <c r="AL140" s="86"/>
      <c r="AM140" s="86"/>
      <c r="AN140" s="86"/>
      <c r="AO140" s="86"/>
      <c r="AP140" s="88">
        <f t="shared" si="17"/>
        <v>0</v>
      </c>
      <c r="AQ140" s="89"/>
      <c r="AR140" s="89"/>
      <c r="AS140" s="89"/>
      <c r="AT140" s="89"/>
      <c r="AU140" s="89"/>
      <c r="AV140" s="89"/>
      <c r="AW140" s="89"/>
      <c r="AX140" s="89"/>
      <c r="AY140" s="89"/>
      <c r="AZ140" s="89"/>
      <c r="BA140" s="89"/>
      <c r="BB140" s="89"/>
      <c r="BC140" s="89"/>
      <c r="BD140" s="89"/>
      <c r="BE140" s="18">
        <f t="shared" si="18"/>
        <v>0</v>
      </c>
      <c r="BF140" s="20">
        <f t="shared" si="19"/>
        <v>3</v>
      </c>
      <c r="BG140" s="90">
        <v>1</v>
      </c>
      <c r="BH140" s="90"/>
      <c r="BI140" s="90"/>
      <c r="BJ140" s="90"/>
      <c r="BK140" s="90"/>
      <c r="BL140" s="90"/>
      <c r="BM140" s="25">
        <f t="shared" si="21"/>
        <v>1</v>
      </c>
      <c r="BN140" s="91">
        <v>1</v>
      </c>
      <c r="BO140" s="91"/>
      <c r="BP140" s="91"/>
      <c r="BQ140" s="91"/>
      <c r="BR140" s="91"/>
      <c r="BS140" s="91"/>
      <c r="BT140" s="91"/>
      <c r="BU140" s="91"/>
      <c r="BV140" s="91"/>
      <c r="BW140" s="23">
        <f t="shared" si="22"/>
        <v>1</v>
      </c>
      <c r="BX140" s="70"/>
      <c r="BY140" s="70"/>
      <c r="BZ140" s="70"/>
      <c r="CA140" s="70"/>
      <c r="CB140" s="70"/>
      <c r="CC140" s="70"/>
      <c r="CD140" s="70"/>
      <c r="CE140" s="194"/>
      <c r="CF140" s="194"/>
      <c r="CG140" s="194"/>
      <c r="CH140" s="194"/>
      <c r="CI140" s="194"/>
      <c r="CJ140" s="194"/>
      <c r="CK140" s="194"/>
      <c r="CL140" s="194"/>
      <c r="CM140" s="194"/>
      <c r="CN140" s="194"/>
      <c r="CO140" s="194"/>
      <c r="CP140" s="194"/>
      <c r="CQ140" s="194"/>
      <c r="CR140" s="194"/>
      <c r="CS140" s="194"/>
      <c r="CT140" s="194"/>
      <c r="CU140" s="194"/>
      <c r="CV140" s="194"/>
      <c r="CW140" s="194"/>
      <c r="CX140" s="194"/>
      <c r="CY140" s="194"/>
      <c r="CZ140" s="194"/>
      <c r="DA140" s="194"/>
      <c r="DB140" s="194"/>
      <c r="DC140" s="194"/>
      <c r="DD140" s="194"/>
      <c r="DE140" s="194"/>
      <c r="DF140" s="194"/>
      <c r="DG140" s="194"/>
      <c r="DH140" s="194"/>
      <c r="DI140" s="194"/>
      <c r="DJ140" s="194"/>
      <c r="DK140" s="194"/>
      <c r="DL140" s="194"/>
      <c r="DM140" s="194"/>
      <c r="DN140" s="194"/>
      <c r="DO140" s="194"/>
      <c r="DP140" s="194"/>
      <c r="DQ140" s="194"/>
      <c r="DR140" s="194"/>
      <c r="DS140" s="194"/>
      <c r="DT140" s="194"/>
      <c r="DU140" s="194"/>
      <c r="DV140" s="194"/>
      <c r="DW140" s="194"/>
      <c r="DX140" s="194"/>
      <c r="DY140" s="194"/>
      <c r="DZ140" s="194"/>
      <c r="EA140" s="194"/>
      <c r="EB140" s="194"/>
      <c r="EC140" s="194"/>
      <c r="ED140" s="194"/>
      <c r="EE140" s="194"/>
      <c r="EF140" s="194"/>
      <c r="EG140" s="194"/>
      <c r="EH140" s="194"/>
      <c r="EI140" s="194"/>
      <c r="EJ140" s="194"/>
      <c r="EK140" s="194"/>
      <c r="EL140" s="194"/>
      <c r="EM140" s="194"/>
      <c r="EN140" s="194"/>
      <c r="EO140" s="194"/>
      <c r="EP140" s="194"/>
      <c r="EQ140" s="194"/>
      <c r="ER140" s="194"/>
      <c r="ES140" s="194"/>
      <c r="ET140" s="194"/>
      <c r="EU140" s="194"/>
      <c r="EV140" s="194"/>
      <c r="EW140" s="194"/>
      <c r="EX140" s="194"/>
      <c r="EY140" s="194"/>
      <c r="EZ140" s="194"/>
      <c r="FA140" s="194"/>
      <c r="FB140" s="194"/>
      <c r="FC140" s="194"/>
      <c r="FD140" s="194"/>
      <c r="FE140" s="194"/>
      <c r="FF140" s="194"/>
      <c r="FG140" s="194"/>
      <c r="FH140" s="194"/>
      <c r="FI140" s="194"/>
      <c r="FJ140" s="194"/>
      <c r="FK140" s="194"/>
      <c r="FL140" s="194"/>
      <c r="FM140" s="194"/>
      <c r="FN140" s="194"/>
      <c r="FO140" s="194"/>
      <c r="FP140" s="194"/>
      <c r="FQ140" s="194"/>
      <c r="FR140" s="194"/>
      <c r="FS140" s="194"/>
      <c r="FT140" s="194"/>
      <c r="FU140" s="194"/>
      <c r="FV140" s="194"/>
      <c r="FW140" s="194"/>
      <c r="FX140" s="194"/>
      <c r="FY140" s="194"/>
      <c r="FZ140" s="194"/>
      <c r="GA140" s="194"/>
      <c r="GB140" s="194"/>
      <c r="GC140" s="194"/>
      <c r="GD140" s="194"/>
      <c r="GE140" s="194"/>
      <c r="GF140" s="194"/>
      <c r="GG140" s="194"/>
      <c r="GH140" s="194"/>
      <c r="GI140" s="194"/>
      <c r="GJ140" s="194"/>
      <c r="GK140" s="194"/>
      <c r="GL140" s="194"/>
      <c r="GM140" s="194"/>
      <c r="GN140" s="194"/>
      <c r="GO140" s="194"/>
      <c r="GP140" s="194"/>
      <c r="GQ140" s="194"/>
      <c r="GR140" s="194"/>
      <c r="GS140" s="194"/>
      <c r="GT140" s="194"/>
      <c r="GU140" s="194"/>
      <c r="GV140" s="194"/>
      <c r="GW140" s="194"/>
      <c r="GX140" s="194"/>
      <c r="GY140" s="194"/>
      <c r="GZ140" s="194"/>
      <c r="HA140" s="194"/>
      <c r="HB140" s="194"/>
      <c r="HC140" s="194"/>
      <c r="HD140" s="194"/>
      <c r="HE140" s="194"/>
      <c r="HF140" s="194"/>
      <c r="HG140" s="194"/>
      <c r="HH140" s="194"/>
      <c r="HI140" s="194"/>
      <c r="HJ140" s="194"/>
      <c r="HK140" s="194"/>
      <c r="HL140" s="194"/>
      <c r="HM140" s="194"/>
      <c r="HN140" s="194"/>
      <c r="HO140" s="194"/>
      <c r="HP140" s="194"/>
      <c r="HQ140" s="194"/>
      <c r="HR140" s="194"/>
      <c r="HS140" s="194"/>
      <c r="HT140" s="194"/>
      <c r="HU140" s="194"/>
      <c r="HV140" s="194"/>
      <c r="HW140" s="194"/>
      <c r="HX140" s="194"/>
      <c r="HY140" s="194"/>
      <c r="HZ140" s="194"/>
      <c r="IA140" s="194"/>
      <c r="IB140" s="194"/>
      <c r="IC140" s="194"/>
      <c r="ID140" s="194"/>
      <c r="IE140" s="194"/>
      <c r="IF140" s="194"/>
      <c r="IG140" s="194"/>
      <c r="IH140" s="194"/>
      <c r="II140" s="194"/>
      <c r="IJ140" s="194"/>
      <c r="IK140" s="194"/>
      <c r="IL140" s="194"/>
      <c r="IM140" s="194"/>
      <c r="IN140" s="194"/>
      <c r="IO140" s="194"/>
      <c r="IP140" s="194"/>
      <c r="IQ140" s="194"/>
      <c r="IR140" s="194"/>
      <c r="IS140" s="194"/>
      <c r="IT140" s="194"/>
      <c r="IU140" s="194"/>
      <c r="IV140" s="194"/>
      <c r="IW140" s="194"/>
      <c r="IX140" s="194"/>
      <c r="IY140" s="194"/>
      <c r="IZ140" s="194"/>
      <c r="JA140" s="194"/>
      <c r="JB140" s="194"/>
      <c r="JC140" s="194"/>
      <c r="JD140" s="194"/>
      <c r="JE140" s="194"/>
      <c r="JF140" s="194"/>
      <c r="JG140" s="194"/>
      <c r="JH140" s="194"/>
      <c r="JI140" s="194"/>
      <c r="JJ140" s="194"/>
      <c r="JK140" s="194"/>
      <c r="JL140" s="194"/>
      <c r="JM140" s="194"/>
      <c r="JN140" s="194"/>
      <c r="JO140" s="194"/>
      <c r="JP140" s="194"/>
      <c r="JQ140" s="194"/>
      <c r="JR140" s="194"/>
      <c r="JS140" s="194"/>
      <c r="JT140" s="194"/>
      <c r="JU140" s="194"/>
      <c r="JV140" s="194"/>
      <c r="JW140" s="194"/>
      <c r="JX140" s="194"/>
      <c r="JY140" s="194"/>
      <c r="JZ140" s="194"/>
      <c r="KA140" s="194"/>
      <c r="KB140" s="194"/>
      <c r="KC140" s="194"/>
    </row>
    <row r="141" spans="1:289" s="92" customFormat="1" ht="318.75" x14ac:dyDescent="0.25">
      <c r="A141" s="370" t="s">
        <v>717</v>
      </c>
      <c r="B141" s="117"/>
      <c r="C141" s="84"/>
      <c r="D141" s="120" t="s">
        <v>448</v>
      </c>
      <c r="E141" s="115" t="s">
        <v>1480</v>
      </c>
      <c r="F141" s="115" t="s">
        <v>1466</v>
      </c>
      <c r="G141" s="115" t="s">
        <v>1466</v>
      </c>
      <c r="H141" s="81"/>
      <c r="I141" s="124"/>
      <c r="J141" s="50"/>
      <c r="K141" s="50"/>
      <c r="L141" s="50"/>
      <c r="M141" s="125"/>
      <c r="N141" s="111">
        <f t="shared" si="20"/>
        <v>4</v>
      </c>
      <c r="O141" s="109" t="s">
        <v>718</v>
      </c>
      <c r="P141" s="83" t="s">
        <v>719</v>
      </c>
      <c r="Q141" s="68" t="s">
        <v>617</v>
      </c>
      <c r="R141" s="138" t="s">
        <v>720</v>
      </c>
      <c r="S141" s="138" t="s">
        <v>721</v>
      </c>
      <c r="T141" s="138" t="s">
        <v>722</v>
      </c>
      <c r="U141" s="99" t="s">
        <v>723</v>
      </c>
      <c r="V141" s="64" t="s">
        <v>724</v>
      </c>
      <c r="W141" s="85" t="s">
        <v>725</v>
      </c>
      <c r="X141" s="195" t="s">
        <v>726</v>
      </c>
      <c r="Y141" s="67">
        <v>1</v>
      </c>
      <c r="Z141" s="133"/>
      <c r="AA141" s="133"/>
      <c r="AB141" s="133"/>
      <c r="AC141" s="133">
        <v>1</v>
      </c>
      <c r="AD141" s="133">
        <v>1</v>
      </c>
      <c r="AE141" s="133">
        <v>1</v>
      </c>
      <c r="AF141" s="133"/>
      <c r="AG141" s="133">
        <v>1</v>
      </c>
      <c r="AH141" s="133"/>
      <c r="AI141" s="143">
        <f t="shared" si="16"/>
        <v>4</v>
      </c>
      <c r="AJ141" s="86"/>
      <c r="AK141" s="86">
        <v>1</v>
      </c>
      <c r="AL141" s="86"/>
      <c r="AM141" s="86"/>
      <c r="AN141" s="86"/>
      <c r="AO141" s="86"/>
      <c r="AP141" s="88">
        <f t="shared" si="17"/>
        <v>1</v>
      </c>
      <c r="AQ141" s="89"/>
      <c r="AR141" s="89"/>
      <c r="AS141" s="89"/>
      <c r="AT141" s="89"/>
      <c r="AU141" s="89"/>
      <c r="AV141" s="89"/>
      <c r="AW141" s="89"/>
      <c r="AX141" s="89"/>
      <c r="AY141" s="89"/>
      <c r="AZ141" s="89"/>
      <c r="BA141" s="89"/>
      <c r="BB141" s="89"/>
      <c r="BC141" s="89"/>
      <c r="BD141" s="89"/>
      <c r="BE141" s="18">
        <f t="shared" si="18"/>
        <v>0</v>
      </c>
      <c r="BF141" s="20">
        <f t="shared" si="19"/>
        <v>5</v>
      </c>
      <c r="BG141" s="90">
        <v>1</v>
      </c>
      <c r="BH141" s="90">
        <v>1</v>
      </c>
      <c r="BI141" s="90"/>
      <c r="BJ141" s="90">
        <v>1</v>
      </c>
      <c r="BK141" s="90">
        <v>1</v>
      </c>
      <c r="BL141" s="90"/>
      <c r="BM141" s="25">
        <f t="shared" si="21"/>
        <v>4</v>
      </c>
      <c r="BN141" s="91">
        <v>1</v>
      </c>
      <c r="BO141" s="91">
        <v>1</v>
      </c>
      <c r="BP141" s="91"/>
      <c r="BQ141" s="91"/>
      <c r="BR141" s="91">
        <v>1</v>
      </c>
      <c r="BS141" s="91"/>
      <c r="BT141" s="91"/>
      <c r="BU141" s="91">
        <v>1</v>
      </c>
      <c r="BV141" s="91"/>
      <c r="BW141" s="23">
        <f t="shared" si="22"/>
        <v>4</v>
      </c>
      <c r="BX141" s="70"/>
      <c r="BY141" s="70"/>
      <c r="BZ141" s="70"/>
      <c r="CA141" s="70"/>
      <c r="CB141" s="70"/>
      <c r="CC141" s="70"/>
      <c r="CD141" s="70"/>
      <c r="CE141" s="194"/>
      <c r="CF141" s="194"/>
      <c r="CG141" s="194"/>
      <c r="CH141" s="194"/>
      <c r="CI141" s="194"/>
      <c r="CJ141" s="194"/>
      <c r="CK141" s="194"/>
      <c r="CL141" s="194"/>
      <c r="CM141" s="194"/>
      <c r="CN141" s="194"/>
      <c r="CO141" s="194"/>
      <c r="CP141" s="194"/>
      <c r="CQ141" s="194"/>
      <c r="CR141" s="194"/>
      <c r="CS141" s="194"/>
      <c r="CT141" s="194"/>
      <c r="CU141" s="194"/>
      <c r="CV141" s="194"/>
      <c r="CW141" s="194"/>
      <c r="CX141" s="194"/>
      <c r="CY141" s="194"/>
      <c r="CZ141" s="194"/>
      <c r="DA141" s="194"/>
      <c r="DB141" s="194"/>
      <c r="DC141" s="194"/>
      <c r="DD141" s="194"/>
      <c r="DE141" s="194"/>
      <c r="DF141" s="194"/>
      <c r="DG141" s="194"/>
      <c r="DH141" s="194"/>
      <c r="DI141" s="194"/>
      <c r="DJ141" s="194"/>
      <c r="DK141" s="194"/>
      <c r="DL141" s="194"/>
      <c r="DM141" s="194"/>
      <c r="DN141" s="194"/>
      <c r="DO141" s="194"/>
      <c r="DP141" s="194"/>
      <c r="DQ141" s="194"/>
      <c r="DR141" s="194"/>
      <c r="DS141" s="194"/>
      <c r="DT141" s="194"/>
      <c r="DU141" s="194"/>
      <c r="DV141" s="194"/>
      <c r="DW141" s="194"/>
      <c r="DX141" s="194"/>
      <c r="DY141" s="194"/>
      <c r="DZ141" s="194"/>
      <c r="EA141" s="194"/>
      <c r="EB141" s="194"/>
      <c r="EC141" s="194"/>
      <c r="ED141" s="194"/>
      <c r="EE141" s="194"/>
      <c r="EF141" s="194"/>
      <c r="EG141" s="194"/>
      <c r="EH141" s="194"/>
      <c r="EI141" s="194"/>
      <c r="EJ141" s="194"/>
      <c r="EK141" s="194"/>
      <c r="EL141" s="194"/>
      <c r="EM141" s="194"/>
      <c r="EN141" s="194"/>
      <c r="EO141" s="194"/>
      <c r="EP141" s="194"/>
      <c r="EQ141" s="194"/>
      <c r="ER141" s="194"/>
      <c r="ES141" s="194"/>
      <c r="ET141" s="194"/>
      <c r="EU141" s="194"/>
      <c r="EV141" s="194"/>
      <c r="EW141" s="194"/>
      <c r="EX141" s="194"/>
      <c r="EY141" s="194"/>
      <c r="EZ141" s="194"/>
      <c r="FA141" s="194"/>
      <c r="FB141" s="194"/>
      <c r="FC141" s="194"/>
      <c r="FD141" s="194"/>
      <c r="FE141" s="194"/>
      <c r="FF141" s="194"/>
      <c r="FG141" s="194"/>
      <c r="FH141" s="194"/>
      <c r="FI141" s="194"/>
      <c r="FJ141" s="194"/>
      <c r="FK141" s="194"/>
      <c r="FL141" s="194"/>
      <c r="FM141" s="194"/>
      <c r="FN141" s="194"/>
      <c r="FO141" s="194"/>
      <c r="FP141" s="194"/>
      <c r="FQ141" s="194"/>
      <c r="FR141" s="194"/>
      <c r="FS141" s="194"/>
      <c r="FT141" s="194"/>
      <c r="FU141" s="194"/>
      <c r="FV141" s="194"/>
      <c r="FW141" s="194"/>
      <c r="FX141" s="194"/>
      <c r="FY141" s="194"/>
      <c r="FZ141" s="194"/>
      <c r="GA141" s="194"/>
      <c r="GB141" s="194"/>
      <c r="GC141" s="194"/>
      <c r="GD141" s="194"/>
      <c r="GE141" s="194"/>
      <c r="GF141" s="194"/>
      <c r="GG141" s="194"/>
      <c r="GH141" s="194"/>
      <c r="GI141" s="194"/>
      <c r="GJ141" s="194"/>
      <c r="GK141" s="194"/>
      <c r="GL141" s="194"/>
      <c r="GM141" s="194"/>
      <c r="GN141" s="194"/>
      <c r="GO141" s="194"/>
      <c r="GP141" s="194"/>
      <c r="GQ141" s="194"/>
      <c r="GR141" s="194"/>
      <c r="GS141" s="194"/>
      <c r="GT141" s="194"/>
      <c r="GU141" s="194"/>
      <c r="GV141" s="194"/>
      <c r="GW141" s="194"/>
      <c r="GX141" s="194"/>
      <c r="GY141" s="194"/>
      <c r="GZ141" s="194"/>
      <c r="HA141" s="194"/>
      <c r="HB141" s="194"/>
      <c r="HC141" s="194"/>
      <c r="HD141" s="194"/>
      <c r="HE141" s="194"/>
      <c r="HF141" s="194"/>
      <c r="HG141" s="194"/>
      <c r="HH141" s="194"/>
      <c r="HI141" s="194"/>
      <c r="HJ141" s="194"/>
      <c r="HK141" s="194"/>
      <c r="HL141" s="194"/>
      <c r="HM141" s="194"/>
      <c r="HN141" s="194"/>
      <c r="HO141" s="194"/>
      <c r="HP141" s="194"/>
      <c r="HQ141" s="194"/>
      <c r="HR141" s="194"/>
      <c r="HS141" s="194"/>
      <c r="HT141" s="194"/>
      <c r="HU141" s="194"/>
      <c r="HV141" s="194"/>
      <c r="HW141" s="194"/>
      <c r="HX141" s="194"/>
      <c r="HY141" s="194"/>
      <c r="HZ141" s="194"/>
      <c r="IA141" s="194"/>
      <c r="IB141" s="194"/>
      <c r="IC141" s="194"/>
      <c r="ID141" s="194"/>
      <c r="IE141" s="194"/>
      <c r="IF141" s="194"/>
      <c r="IG141" s="194"/>
      <c r="IH141" s="194"/>
      <c r="II141" s="194"/>
      <c r="IJ141" s="194"/>
      <c r="IK141" s="194"/>
      <c r="IL141" s="194"/>
      <c r="IM141" s="194"/>
      <c r="IN141" s="194"/>
      <c r="IO141" s="194"/>
      <c r="IP141" s="194"/>
      <c r="IQ141" s="194"/>
      <c r="IR141" s="194"/>
      <c r="IS141" s="194"/>
      <c r="IT141" s="194"/>
      <c r="IU141" s="194"/>
      <c r="IV141" s="194"/>
      <c r="IW141" s="194"/>
      <c r="IX141" s="194"/>
      <c r="IY141" s="194"/>
      <c r="IZ141" s="194"/>
      <c r="JA141" s="194"/>
      <c r="JB141" s="194"/>
      <c r="JC141" s="194"/>
      <c r="JD141" s="194"/>
      <c r="JE141" s="194"/>
      <c r="JF141" s="194"/>
      <c r="JG141" s="194"/>
      <c r="JH141" s="194"/>
      <c r="JI141" s="194"/>
      <c r="JJ141" s="194"/>
      <c r="JK141" s="194"/>
      <c r="JL141" s="194"/>
      <c r="JM141" s="194"/>
      <c r="JN141" s="194"/>
      <c r="JO141" s="194"/>
      <c r="JP141" s="194"/>
      <c r="JQ141" s="194"/>
      <c r="JR141" s="194"/>
      <c r="JS141" s="194"/>
      <c r="JT141" s="194"/>
      <c r="JU141" s="194"/>
      <c r="JV141" s="194"/>
      <c r="JW141" s="194"/>
      <c r="JX141" s="194"/>
      <c r="JY141" s="194"/>
      <c r="JZ141" s="194"/>
      <c r="KA141" s="194"/>
      <c r="KB141" s="194"/>
      <c r="KC141" s="194"/>
    </row>
    <row r="142" spans="1:289" s="92" customFormat="1" ht="140.25" x14ac:dyDescent="0.25">
      <c r="A142" s="373" t="s">
        <v>727</v>
      </c>
      <c r="B142" s="114"/>
      <c r="C142" s="84"/>
      <c r="D142" s="115" t="s">
        <v>1468</v>
      </c>
      <c r="E142" s="115" t="s">
        <v>1481</v>
      </c>
      <c r="F142" s="115" t="s">
        <v>1466</v>
      </c>
      <c r="G142" s="115" t="s">
        <v>1466</v>
      </c>
      <c r="H142" s="81"/>
      <c r="I142" s="124"/>
      <c r="J142" s="50"/>
      <c r="K142" s="50"/>
      <c r="L142" s="50"/>
      <c r="M142" s="125"/>
      <c r="N142" s="111">
        <f t="shared" si="20"/>
        <v>4</v>
      </c>
      <c r="O142" s="109" t="s">
        <v>728</v>
      </c>
      <c r="P142" s="83" t="s">
        <v>729</v>
      </c>
      <c r="Q142" s="68" t="s">
        <v>617</v>
      </c>
      <c r="R142" s="138" t="s">
        <v>730</v>
      </c>
      <c r="S142" s="138" t="s">
        <v>731</v>
      </c>
      <c r="T142" s="81"/>
      <c r="U142" s="138" t="s">
        <v>732</v>
      </c>
      <c r="V142" s="64" t="s">
        <v>733</v>
      </c>
      <c r="W142" s="85" t="s">
        <v>734</v>
      </c>
      <c r="X142" s="195" t="s">
        <v>735</v>
      </c>
      <c r="Y142" s="67"/>
      <c r="Z142" s="133">
        <v>1</v>
      </c>
      <c r="AA142" s="133">
        <v>1</v>
      </c>
      <c r="AB142" s="133">
        <v>1</v>
      </c>
      <c r="AC142" s="133"/>
      <c r="AD142" s="133">
        <v>1</v>
      </c>
      <c r="AE142" s="133"/>
      <c r="AF142" s="133"/>
      <c r="AG142" s="133"/>
      <c r="AH142" s="133"/>
      <c r="AI142" s="143">
        <f t="shared" si="16"/>
        <v>4</v>
      </c>
      <c r="AJ142" s="86"/>
      <c r="AK142" s="86">
        <v>1</v>
      </c>
      <c r="AL142" s="86"/>
      <c r="AM142" s="86"/>
      <c r="AN142" s="86"/>
      <c r="AO142" s="86"/>
      <c r="AP142" s="88">
        <f t="shared" si="17"/>
        <v>1</v>
      </c>
      <c r="AQ142" s="89"/>
      <c r="AR142" s="89"/>
      <c r="AS142" s="89"/>
      <c r="AT142" s="89"/>
      <c r="AU142" s="89"/>
      <c r="AV142" s="89"/>
      <c r="AW142" s="89"/>
      <c r="AX142" s="89"/>
      <c r="AY142" s="89"/>
      <c r="AZ142" s="89"/>
      <c r="BA142" s="89"/>
      <c r="BB142" s="89"/>
      <c r="BC142" s="89"/>
      <c r="BD142" s="89"/>
      <c r="BE142" s="18">
        <f t="shared" si="18"/>
        <v>0</v>
      </c>
      <c r="BF142" s="20">
        <f t="shared" si="19"/>
        <v>5</v>
      </c>
      <c r="BG142" s="90"/>
      <c r="BH142" s="90">
        <v>1</v>
      </c>
      <c r="BI142" s="90">
        <v>1</v>
      </c>
      <c r="BJ142" s="90"/>
      <c r="BK142" s="90"/>
      <c r="BL142" s="90"/>
      <c r="BM142" s="25">
        <f t="shared" si="21"/>
        <v>2</v>
      </c>
      <c r="BN142" s="91">
        <v>1</v>
      </c>
      <c r="BO142" s="91">
        <v>1</v>
      </c>
      <c r="BP142" s="91"/>
      <c r="BQ142" s="91"/>
      <c r="BR142" s="91">
        <v>1</v>
      </c>
      <c r="BS142" s="91"/>
      <c r="BT142" s="91"/>
      <c r="BU142" s="91">
        <v>1</v>
      </c>
      <c r="BV142" s="91"/>
      <c r="BW142" s="23">
        <f t="shared" si="22"/>
        <v>4</v>
      </c>
      <c r="BX142" s="70"/>
      <c r="BY142" s="70"/>
      <c r="BZ142" s="70"/>
      <c r="CA142" s="70"/>
      <c r="CB142" s="70"/>
      <c r="CC142" s="70"/>
      <c r="CD142" s="70"/>
      <c r="CE142" s="194"/>
      <c r="CF142" s="194"/>
      <c r="CG142" s="194"/>
      <c r="CH142" s="194"/>
      <c r="CI142" s="194"/>
      <c r="CJ142" s="194"/>
      <c r="CK142" s="194"/>
      <c r="CL142" s="194"/>
      <c r="CM142" s="194"/>
      <c r="CN142" s="194"/>
      <c r="CO142" s="194"/>
      <c r="CP142" s="194"/>
      <c r="CQ142" s="194"/>
      <c r="CR142" s="194"/>
      <c r="CS142" s="194"/>
      <c r="CT142" s="194"/>
      <c r="CU142" s="194"/>
      <c r="CV142" s="194"/>
      <c r="CW142" s="194"/>
      <c r="CX142" s="194"/>
      <c r="CY142" s="194"/>
      <c r="CZ142" s="194"/>
      <c r="DA142" s="194"/>
      <c r="DB142" s="194"/>
      <c r="DC142" s="194"/>
      <c r="DD142" s="194"/>
      <c r="DE142" s="194"/>
      <c r="DF142" s="194"/>
      <c r="DG142" s="194"/>
      <c r="DH142" s="194"/>
      <c r="DI142" s="194"/>
      <c r="DJ142" s="194"/>
      <c r="DK142" s="194"/>
      <c r="DL142" s="194"/>
      <c r="DM142" s="194"/>
      <c r="DN142" s="194"/>
      <c r="DO142" s="194"/>
      <c r="DP142" s="194"/>
      <c r="DQ142" s="194"/>
      <c r="DR142" s="194"/>
      <c r="DS142" s="194"/>
      <c r="DT142" s="194"/>
      <c r="DU142" s="194"/>
      <c r="DV142" s="194"/>
      <c r="DW142" s="194"/>
      <c r="DX142" s="194"/>
      <c r="DY142" s="194"/>
      <c r="DZ142" s="194"/>
      <c r="EA142" s="194"/>
      <c r="EB142" s="194"/>
      <c r="EC142" s="194"/>
      <c r="ED142" s="194"/>
      <c r="EE142" s="194"/>
      <c r="EF142" s="194"/>
      <c r="EG142" s="194"/>
      <c r="EH142" s="194"/>
      <c r="EI142" s="194"/>
      <c r="EJ142" s="194"/>
      <c r="EK142" s="194"/>
      <c r="EL142" s="194"/>
      <c r="EM142" s="194"/>
      <c r="EN142" s="194"/>
      <c r="EO142" s="194"/>
      <c r="EP142" s="194"/>
      <c r="EQ142" s="194"/>
      <c r="ER142" s="194"/>
      <c r="ES142" s="194"/>
      <c r="ET142" s="194"/>
      <c r="EU142" s="194"/>
      <c r="EV142" s="194"/>
      <c r="EW142" s="194"/>
      <c r="EX142" s="194"/>
      <c r="EY142" s="194"/>
      <c r="EZ142" s="194"/>
      <c r="FA142" s="194"/>
      <c r="FB142" s="194"/>
      <c r="FC142" s="194"/>
      <c r="FD142" s="194"/>
      <c r="FE142" s="194"/>
      <c r="FF142" s="194"/>
      <c r="FG142" s="194"/>
      <c r="FH142" s="194"/>
      <c r="FI142" s="194"/>
      <c r="FJ142" s="194"/>
      <c r="FK142" s="194"/>
      <c r="FL142" s="194"/>
      <c r="FM142" s="194"/>
      <c r="FN142" s="194"/>
      <c r="FO142" s="194"/>
      <c r="FP142" s="194"/>
      <c r="FQ142" s="194"/>
      <c r="FR142" s="194"/>
      <c r="FS142" s="194"/>
      <c r="FT142" s="194"/>
      <c r="FU142" s="194"/>
      <c r="FV142" s="194"/>
      <c r="FW142" s="194"/>
      <c r="FX142" s="194"/>
      <c r="FY142" s="194"/>
      <c r="FZ142" s="194"/>
      <c r="GA142" s="194"/>
      <c r="GB142" s="194"/>
      <c r="GC142" s="194"/>
      <c r="GD142" s="194"/>
      <c r="GE142" s="194"/>
      <c r="GF142" s="194"/>
      <c r="GG142" s="194"/>
      <c r="GH142" s="194"/>
      <c r="GI142" s="194"/>
      <c r="GJ142" s="194"/>
      <c r="GK142" s="194"/>
      <c r="GL142" s="194"/>
      <c r="GM142" s="194"/>
      <c r="GN142" s="194"/>
      <c r="GO142" s="194"/>
      <c r="GP142" s="194"/>
      <c r="GQ142" s="194"/>
      <c r="GR142" s="194"/>
      <c r="GS142" s="194"/>
      <c r="GT142" s="194"/>
      <c r="GU142" s="194"/>
      <c r="GV142" s="194"/>
      <c r="GW142" s="194"/>
      <c r="GX142" s="194"/>
      <c r="GY142" s="194"/>
      <c r="GZ142" s="194"/>
      <c r="HA142" s="194"/>
      <c r="HB142" s="194"/>
      <c r="HC142" s="194"/>
      <c r="HD142" s="194"/>
      <c r="HE142" s="194"/>
      <c r="HF142" s="194"/>
      <c r="HG142" s="194"/>
      <c r="HH142" s="194"/>
      <c r="HI142" s="194"/>
      <c r="HJ142" s="194"/>
      <c r="HK142" s="194"/>
      <c r="HL142" s="194"/>
      <c r="HM142" s="194"/>
      <c r="HN142" s="194"/>
      <c r="HO142" s="194"/>
      <c r="HP142" s="194"/>
      <c r="HQ142" s="194"/>
      <c r="HR142" s="194"/>
      <c r="HS142" s="194"/>
      <c r="HT142" s="194"/>
      <c r="HU142" s="194"/>
      <c r="HV142" s="194"/>
      <c r="HW142" s="194"/>
      <c r="HX142" s="194"/>
      <c r="HY142" s="194"/>
      <c r="HZ142" s="194"/>
      <c r="IA142" s="194"/>
      <c r="IB142" s="194"/>
      <c r="IC142" s="194"/>
      <c r="ID142" s="194"/>
      <c r="IE142" s="194"/>
      <c r="IF142" s="194"/>
      <c r="IG142" s="194"/>
      <c r="IH142" s="194"/>
      <c r="II142" s="194"/>
      <c r="IJ142" s="194"/>
      <c r="IK142" s="194"/>
      <c r="IL142" s="194"/>
      <c r="IM142" s="194"/>
      <c r="IN142" s="194"/>
      <c r="IO142" s="194"/>
      <c r="IP142" s="194"/>
      <c r="IQ142" s="194"/>
      <c r="IR142" s="194"/>
      <c r="IS142" s="194"/>
      <c r="IT142" s="194"/>
      <c r="IU142" s="194"/>
      <c r="IV142" s="194"/>
      <c r="IW142" s="194"/>
      <c r="IX142" s="194"/>
      <c r="IY142" s="194"/>
      <c r="IZ142" s="194"/>
      <c r="JA142" s="194"/>
      <c r="JB142" s="194"/>
      <c r="JC142" s="194"/>
      <c r="JD142" s="194"/>
      <c r="JE142" s="194"/>
      <c r="JF142" s="194"/>
      <c r="JG142" s="194"/>
      <c r="JH142" s="194"/>
      <c r="JI142" s="194"/>
      <c r="JJ142" s="194"/>
      <c r="JK142" s="194"/>
      <c r="JL142" s="194"/>
      <c r="JM142" s="194"/>
      <c r="JN142" s="194"/>
      <c r="JO142" s="194"/>
      <c r="JP142" s="194"/>
      <c r="JQ142" s="194"/>
      <c r="JR142" s="194"/>
      <c r="JS142" s="194"/>
      <c r="JT142" s="194"/>
      <c r="JU142" s="194"/>
      <c r="JV142" s="194"/>
      <c r="JW142" s="194"/>
      <c r="JX142" s="194"/>
      <c r="JY142" s="194"/>
      <c r="JZ142" s="194"/>
      <c r="KA142" s="194"/>
      <c r="KB142" s="194"/>
      <c r="KC142" s="194"/>
    </row>
    <row r="143" spans="1:289" s="92" customFormat="1" ht="102" x14ac:dyDescent="0.25">
      <c r="A143" s="373" t="s">
        <v>736</v>
      </c>
      <c r="B143" s="114"/>
      <c r="C143" s="84"/>
      <c r="D143" s="115" t="s">
        <v>1468</v>
      </c>
      <c r="E143" s="115" t="s">
        <v>1482</v>
      </c>
      <c r="F143" s="115" t="s">
        <v>1466</v>
      </c>
      <c r="G143" s="115" t="s">
        <v>1466</v>
      </c>
      <c r="H143" s="81"/>
      <c r="I143" s="124"/>
      <c r="J143" s="50"/>
      <c r="K143" s="50"/>
      <c r="L143" s="50"/>
      <c r="M143" s="125"/>
      <c r="N143" s="111">
        <f t="shared" si="20"/>
        <v>4</v>
      </c>
      <c r="O143" s="109" t="s">
        <v>737</v>
      </c>
      <c r="P143" s="83" t="s">
        <v>1610</v>
      </c>
      <c r="Q143" s="68">
        <v>2006</v>
      </c>
      <c r="R143" s="138" t="s">
        <v>738</v>
      </c>
      <c r="S143" s="138" t="s">
        <v>739</v>
      </c>
      <c r="T143" s="81"/>
      <c r="U143" s="138" t="s">
        <v>740</v>
      </c>
      <c r="V143" s="64" t="s">
        <v>741</v>
      </c>
      <c r="W143" s="85" t="s">
        <v>742</v>
      </c>
      <c r="X143" s="195"/>
      <c r="Y143" s="67">
        <v>1</v>
      </c>
      <c r="Z143" s="133">
        <v>1</v>
      </c>
      <c r="AA143" s="133">
        <v>1</v>
      </c>
      <c r="AB143" s="133">
        <v>1</v>
      </c>
      <c r="AC143" s="133"/>
      <c r="AD143" s="133">
        <v>1</v>
      </c>
      <c r="AE143" s="133"/>
      <c r="AF143" s="133"/>
      <c r="AG143" s="133">
        <v>1</v>
      </c>
      <c r="AH143" s="133"/>
      <c r="AI143" s="143">
        <f t="shared" si="16"/>
        <v>5</v>
      </c>
      <c r="AJ143" s="86"/>
      <c r="AK143" s="86">
        <v>1</v>
      </c>
      <c r="AL143" s="86"/>
      <c r="AM143" s="86"/>
      <c r="AN143" s="86"/>
      <c r="AO143" s="86"/>
      <c r="AP143" s="88">
        <f t="shared" si="17"/>
        <v>1</v>
      </c>
      <c r="AQ143" s="89"/>
      <c r="AR143" s="89"/>
      <c r="AS143" s="89"/>
      <c r="AT143" s="89"/>
      <c r="AU143" s="89"/>
      <c r="AV143" s="89"/>
      <c r="AW143" s="89"/>
      <c r="AX143" s="89"/>
      <c r="AY143" s="89"/>
      <c r="AZ143" s="89"/>
      <c r="BA143" s="89"/>
      <c r="BB143" s="89"/>
      <c r="BC143" s="89"/>
      <c r="BD143" s="89"/>
      <c r="BE143" s="18">
        <f t="shared" si="18"/>
        <v>0</v>
      </c>
      <c r="BF143" s="20">
        <f t="shared" si="19"/>
        <v>6</v>
      </c>
      <c r="BG143" s="90"/>
      <c r="BH143" s="90">
        <v>1</v>
      </c>
      <c r="BI143" s="90">
        <v>1</v>
      </c>
      <c r="BJ143" s="90">
        <v>1</v>
      </c>
      <c r="BK143" s="90">
        <v>1</v>
      </c>
      <c r="BL143" s="90"/>
      <c r="BM143" s="25">
        <f t="shared" si="21"/>
        <v>4</v>
      </c>
      <c r="BN143" s="91">
        <v>1</v>
      </c>
      <c r="BO143" s="91"/>
      <c r="BP143" s="91"/>
      <c r="BQ143" s="91"/>
      <c r="BR143" s="91"/>
      <c r="BS143" s="91"/>
      <c r="BT143" s="91"/>
      <c r="BU143" s="91"/>
      <c r="BV143" s="91"/>
      <c r="BW143" s="23">
        <f t="shared" si="22"/>
        <v>1</v>
      </c>
      <c r="BX143" s="70"/>
      <c r="BY143" s="70"/>
      <c r="BZ143" s="70"/>
      <c r="CA143" s="70"/>
      <c r="CB143" s="70"/>
      <c r="CC143" s="70"/>
      <c r="CD143" s="70"/>
      <c r="CE143" s="194"/>
      <c r="CF143" s="194"/>
      <c r="CG143" s="194"/>
      <c r="CH143" s="194"/>
      <c r="CI143" s="194"/>
      <c r="CJ143" s="194"/>
      <c r="CK143" s="194"/>
      <c r="CL143" s="194"/>
      <c r="CM143" s="194"/>
      <c r="CN143" s="194"/>
      <c r="CO143" s="194"/>
      <c r="CP143" s="194"/>
      <c r="CQ143" s="194"/>
      <c r="CR143" s="194"/>
      <c r="CS143" s="194"/>
      <c r="CT143" s="194"/>
      <c r="CU143" s="194"/>
      <c r="CV143" s="194"/>
      <c r="CW143" s="194"/>
      <c r="CX143" s="194"/>
      <c r="CY143" s="194"/>
      <c r="CZ143" s="194"/>
      <c r="DA143" s="194"/>
      <c r="DB143" s="194"/>
      <c r="DC143" s="194"/>
      <c r="DD143" s="194"/>
      <c r="DE143" s="194"/>
      <c r="DF143" s="194"/>
      <c r="DG143" s="194"/>
      <c r="DH143" s="194"/>
      <c r="DI143" s="194"/>
      <c r="DJ143" s="194"/>
      <c r="DK143" s="194"/>
      <c r="DL143" s="194"/>
      <c r="DM143" s="194"/>
      <c r="DN143" s="194"/>
      <c r="DO143" s="194"/>
      <c r="DP143" s="194"/>
      <c r="DQ143" s="194"/>
      <c r="DR143" s="194"/>
      <c r="DS143" s="194"/>
      <c r="DT143" s="194"/>
      <c r="DU143" s="194"/>
      <c r="DV143" s="194"/>
      <c r="DW143" s="194"/>
      <c r="DX143" s="194"/>
      <c r="DY143" s="194"/>
      <c r="DZ143" s="194"/>
      <c r="EA143" s="194"/>
      <c r="EB143" s="194"/>
      <c r="EC143" s="194"/>
      <c r="ED143" s="194"/>
      <c r="EE143" s="194"/>
      <c r="EF143" s="194"/>
      <c r="EG143" s="194"/>
      <c r="EH143" s="194"/>
      <c r="EI143" s="194"/>
      <c r="EJ143" s="194"/>
      <c r="EK143" s="194"/>
      <c r="EL143" s="194"/>
      <c r="EM143" s="194"/>
      <c r="EN143" s="194"/>
      <c r="EO143" s="194"/>
      <c r="EP143" s="194"/>
      <c r="EQ143" s="194"/>
      <c r="ER143" s="194"/>
      <c r="ES143" s="194"/>
      <c r="ET143" s="194"/>
      <c r="EU143" s="194"/>
      <c r="EV143" s="194"/>
      <c r="EW143" s="194"/>
      <c r="EX143" s="194"/>
      <c r="EY143" s="194"/>
      <c r="EZ143" s="194"/>
      <c r="FA143" s="194"/>
      <c r="FB143" s="194"/>
      <c r="FC143" s="194"/>
      <c r="FD143" s="194"/>
      <c r="FE143" s="194"/>
      <c r="FF143" s="194"/>
      <c r="FG143" s="194"/>
      <c r="FH143" s="194"/>
      <c r="FI143" s="194"/>
      <c r="FJ143" s="194"/>
      <c r="FK143" s="194"/>
      <c r="FL143" s="194"/>
      <c r="FM143" s="194"/>
      <c r="FN143" s="194"/>
      <c r="FO143" s="194"/>
      <c r="FP143" s="194"/>
      <c r="FQ143" s="194"/>
      <c r="FR143" s="194"/>
      <c r="FS143" s="194"/>
      <c r="FT143" s="194"/>
      <c r="FU143" s="194"/>
      <c r="FV143" s="194"/>
      <c r="FW143" s="194"/>
      <c r="FX143" s="194"/>
      <c r="FY143" s="194"/>
      <c r="FZ143" s="194"/>
      <c r="GA143" s="194"/>
      <c r="GB143" s="194"/>
      <c r="GC143" s="194"/>
      <c r="GD143" s="194"/>
      <c r="GE143" s="194"/>
      <c r="GF143" s="194"/>
      <c r="GG143" s="194"/>
      <c r="GH143" s="194"/>
      <c r="GI143" s="194"/>
      <c r="GJ143" s="194"/>
      <c r="GK143" s="194"/>
      <c r="GL143" s="194"/>
      <c r="GM143" s="194"/>
      <c r="GN143" s="194"/>
      <c r="GO143" s="194"/>
      <c r="GP143" s="194"/>
      <c r="GQ143" s="194"/>
      <c r="GR143" s="194"/>
      <c r="GS143" s="194"/>
      <c r="GT143" s="194"/>
      <c r="GU143" s="194"/>
      <c r="GV143" s="194"/>
      <c r="GW143" s="194"/>
      <c r="GX143" s="194"/>
      <c r="GY143" s="194"/>
      <c r="GZ143" s="194"/>
      <c r="HA143" s="194"/>
      <c r="HB143" s="194"/>
      <c r="HC143" s="194"/>
      <c r="HD143" s="194"/>
      <c r="HE143" s="194"/>
      <c r="HF143" s="194"/>
      <c r="HG143" s="194"/>
      <c r="HH143" s="194"/>
      <c r="HI143" s="194"/>
      <c r="HJ143" s="194"/>
      <c r="HK143" s="194"/>
      <c r="HL143" s="194"/>
      <c r="HM143" s="194"/>
      <c r="HN143" s="194"/>
      <c r="HO143" s="194"/>
      <c r="HP143" s="194"/>
      <c r="HQ143" s="194"/>
      <c r="HR143" s="194"/>
      <c r="HS143" s="194"/>
      <c r="HT143" s="194"/>
      <c r="HU143" s="194"/>
      <c r="HV143" s="194"/>
      <c r="HW143" s="194"/>
      <c r="HX143" s="194"/>
      <c r="HY143" s="194"/>
      <c r="HZ143" s="194"/>
      <c r="IA143" s="194"/>
      <c r="IB143" s="194"/>
      <c r="IC143" s="194"/>
      <c r="ID143" s="194"/>
      <c r="IE143" s="194"/>
      <c r="IF143" s="194"/>
      <c r="IG143" s="194"/>
      <c r="IH143" s="194"/>
      <c r="II143" s="194"/>
      <c r="IJ143" s="194"/>
      <c r="IK143" s="194"/>
      <c r="IL143" s="194"/>
      <c r="IM143" s="194"/>
      <c r="IN143" s="194"/>
      <c r="IO143" s="194"/>
      <c r="IP143" s="194"/>
      <c r="IQ143" s="194"/>
      <c r="IR143" s="194"/>
      <c r="IS143" s="194"/>
      <c r="IT143" s="194"/>
      <c r="IU143" s="194"/>
      <c r="IV143" s="194"/>
      <c r="IW143" s="194"/>
      <c r="IX143" s="194"/>
      <c r="IY143" s="194"/>
      <c r="IZ143" s="194"/>
      <c r="JA143" s="194"/>
      <c r="JB143" s="194"/>
      <c r="JC143" s="194"/>
      <c r="JD143" s="194"/>
      <c r="JE143" s="194"/>
      <c r="JF143" s="194"/>
      <c r="JG143" s="194"/>
      <c r="JH143" s="194"/>
      <c r="JI143" s="194"/>
      <c r="JJ143" s="194"/>
      <c r="JK143" s="194"/>
      <c r="JL143" s="194"/>
      <c r="JM143" s="194"/>
      <c r="JN143" s="194"/>
      <c r="JO143" s="194"/>
      <c r="JP143" s="194"/>
      <c r="JQ143" s="194"/>
      <c r="JR143" s="194"/>
      <c r="JS143" s="194"/>
      <c r="JT143" s="194"/>
      <c r="JU143" s="194"/>
      <c r="JV143" s="194"/>
      <c r="JW143" s="194"/>
      <c r="JX143" s="194"/>
      <c r="JY143" s="194"/>
      <c r="JZ143" s="194"/>
      <c r="KA143" s="194"/>
      <c r="KB143" s="194"/>
      <c r="KC143" s="194"/>
    </row>
    <row r="144" spans="1:289" s="92" customFormat="1" ht="124.5" customHeight="1" x14ac:dyDescent="0.25">
      <c r="A144" s="373" t="s">
        <v>743</v>
      </c>
      <c r="B144" s="114"/>
      <c r="C144" s="84"/>
      <c r="D144" s="115" t="s">
        <v>1464</v>
      </c>
      <c r="E144" s="115" t="s">
        <v>1483</v>
      </c>
      <c r="F144" s="115" t="s">
        <v>1464</v>
      </c>
      <c r="G144" s="115" t="s">
        <v>1464</v>
      </c>
      <c r="H144" s="81"/>
      <c r="I144" s="124"/>
      <c r="J144" s="50"/>
      <c r="K144" s="50"/>
      <c r="L144" s="50"/>
      <c r="M144" s="125"/>
      <c r="N144" s="111">
        <f t="shared" si="20"/>
        <v>4</v>
      </c>
      <c r="O144" s="109" t="s">
        <v>744</v>
      </c>
      <c r="P144" s="83" t="s">
        <v>745</v>
      </c>
      <c r="Q144" s="68">
        <v>2007</v>
      </c>
      <c r="R144" s="138" t="s">
        <v>746</v>
      </c>
      <c r="S144" s="138" t="s">
        <v>747</v>
      </c>
      <c r="T144" s="81"/>
      <c r="U144" s="138"/>
      <c r="V144" s="64" t="s">
        <v>748</v>
      </c>
      <c r="W144" s="85" t="s">
        <v>749</v>
      </c>
      <c r="X144" s="195" t="s">
        <v>750</v>
      </c>
      <c r="Y144" s="67">
        <v>1</v>
      </c>
      <c r="Z144" s="133">
        <v>1</v>
      </c>
      <c r="AA144" s="133"/>
      <c r="AB144" s="133"/>
      <c r="AC144" s="133"/>
      <c r="AD144" s="133">
        <v>1</v>
      </c>
      <c r="AE144" s="133"/>
      <c r="AF144" s="133"/>
      <c r="AG144" s="133"/>
      <c r="AH144" s="133"/>
      <c r="AI144" s="143">
        <f t="shared" si="16"/>
        <v>2</v>
      </c>
      <c r="AJ144" s="86"/>
      <c r="AK144" s="86"/>
      <c r="AL144" s="86"/>
      <c r="AM144" s="86"/>
      <c r="AN144" s="86"/>
      <c r="AO144" s="86"/>
      <c r="AP144" s="88">
        <f t="shared" si="17"/>
        <v>0</v>
      </c>
      <c r="AQ144" s="89"/>
      <c r="AR144" s="89"/>
      <c r="AS144" s="89"/>
      <c r="AT144" s="89"/>
      <c r="AU144" s="89"/>
      <c r="AV144" s="89"/>
      <c r="AW144" s="89"/>
      <c r="AX144" s="89"/>
      <c r="AY144" s="89"/>
      <c r="AZ144" s="89"/>
      <c r="BA144" s="89"/>
      <c r="BB144" s="89"/>
      <c r="BC144" s="89"/>
      <c r="BD144" s="89"/>
      <c r="BE144" s="18">
        <f t="shared" si="18"/>
        <v>0</v>
      </c>
      <c r="BF144" s="20">
        <f t="shared" si="19"/>
        <v>2</v>
      </c>
      <c r="BG144" s="90"/>
      <c r="BH144" s="90">
        <v>1</v>
      </c>
      <c r="BI144" s="90">
        <v>1</v>
      </c>
      <c r="BJ144" s="90"/>
      <c r="BK144" s="90"/>
      <c r="BL144" s="90"/>
      <c r="BM144" s="25">
        <f t="shared" si="21"/>
        <v>2</v>
      </c>
      <c r="BN144" s="91">
        <v>1</v>
      </c>
      <c r="BO144" s="91"/>
      <c r="BP144" s="91"/>
      <c r="BQ144" s="91"/>
      <c r="BR144" s="91"/>
      <c r="BS144" s="91"/>
      <c r="BT144" s="91"/>
      <c r="BU144" s="91"/>
      <c r="BV144" s="91"/>
      <c r="BW144" s="23">
        <f t="shared" si="22"/>
        <v>1</v>
      </c>
      <c r="BX144" s="70"/>
      <c r="BY144" s="70"/>
      <c r="BZ144" s="70"/>
      <c r="CA144" s="70"/>
      <c r="CB144" s="70"/>
      <c r="CC144" s="70"/>
      <c r="CD144" s="70"/>
      <c r="CE144" s="194"/>
      <c r="CF144" s="194"/>
      <c r="CG144" s="194"/>
      <c r="CH144" s="194"/>
      <c r="CI144" s="194"/>
      <c r="CJ144" s="194"/>
      <c r="CK144" s="194"/>
      <c r="CL144" s="194"/>
      <c r="CM144" s="194"/>
      <c r="CN144" s="194"/>
      <c r="CO144" s="194"/>
      <c r="CP144" s="194"/>
      <c r="CQ144" s="194"/>
      <c r="CR144" s="194"/>
      <c r="CS144" s="194"/>
      <c r="CT144" s="194"/>
      <c r="CU144" s="194"/>
      <c r="CV144" s="194"/>
      <c r="CW144" s="194"/>
      <c r="CX144" s="194"/>
      <c r="CY144" s="194"/>
      <c r="CZ144" s="194"/>
      <c r="DA144" s="194"/>
      <c r="DB144" s="194"/>
      <c r="DC144" s="194"/>
      <c r="DD144" s="194"/>
      <c r="DE144" s="194"/>
      <c r="DF144" s="194"/>
      <c r="DG144" s="194"/>
      <c r="DH144" s="194"/>
      <c r="DI144" s="194"/>
      <c r="DJ144" s="194"/>
      <c r="DK144" s="194"/>
      <c r="DL144" s="194"/>
      <c r="DM144" s="194"/>
      <c r="DN144" s="194"/>
      <c r="DO144" s="194"/>
      <c r="DP144" s="194"/>
      <c r="DQ144" s="194"/>
      <c r="DR144" s="194"/>
      <c r="DS144" s="194"/>
      <c r="DT144" s="194"/>
      <c r="DU144" s="194"/>
      <c r="DV144" s="194"/>
      <c r="DW144" s="194"/>
      <c r="DX144" s="194"/>
      <c r="DY144" s="194"/>
      <c r="DZ144" s="194"/>
      <c r="EA144" s="194"/>
      <c r="EB144" s="194"/>
      <c r="EC144" s="194"/>
      <c r="ED144" s="194"/>
      <c r="EE144" s="194"/>
      <c r="EF144" s="194"/>
      <c r="EG144" s="194"/>
      <c r="EH144" s="194"/>
      <c r="EI144" s="194"/>
      <c r="EJ144" s="194"/>
      <c r="EK144" s="194"/>
      <c r="EL144" s="194"/>
      <c r="EM144" s="194"/>
      <c r="EN144" s="194"/>
      <c r="EO144" s="194"/>
      <c r="EP144" s="194"/>
      <c r="EQ144" s="194"/>
      <c r="ER144" s="194"/>
      <c r="ES144" s="194"/>
      <c r="ET144" s="194"/>
      <c r="EU144" s="194"/>
      <c r="EV144" s="194"/>
      <c r="EW144" s="194"/>
      <c r="EX144" s="194"/>
      <c r="EY144" s="194"/>
      <c r="EZ144" s="194"/>
      <c r="FA144" s="194"/>
      <c r="FB144" s="194"/>
      <c r="FC144" s="194"/>
      <c r="FD144" s="194"/>
      <c r="FE144" s="194"/>
      <c r="FF144" s="194"/>
      <c r="FG144" s="194"/>
      <c r="FH144" s="194"/>
      <c r="FI144" s="194"/>
      <c r="FJ144" s="194"/>
      <c r="FK144" s="194"/>
      <c r="FL144" s="194"/>
      <c r="FM144" s="194"/>
      <c r="FN144" s="194"/>
      <c r="FO144" s="194"/>
      <c r="FP144" s="194"/>
      <c r="FQ144" s="194"/>
      <c r="FR144" s="194"/>
      <c r="FS144" s="194"/>
      <c r="FT144" s="194"/>
      <c r="FU144" s="194"/>
      <c r="FV144" s="194"/>
      <c r="FW144" s="194"/>
      <c r="FX144" s="194"/>
      <c r="FY144" s="194"/>
      <c r="FZ144" s="194"/>
      <c r="GA144" s="194"/>
      <c r="GB144" s="194"/>
      <c r="GC144" s="194"/>
      <c r="GD144" s="194"/>
      <c r="GE144" s="194"/>
      <c r="GF144" s="194"/>
      <c r="GG144" s="194"/>
      <c r="GH144" s="194"/>
      <c r="GI144" s="194"/>
      <c r="GJ144" s="194"/>
      <c r="GK144" s="194"/>
      <c r="GL144" s="194"/>
      <c r="GM144" s="194"/>
      <c r="GN144" s="194"/>
      <c r="GO144" s="194"/>
      <c r="GP144" s="194"/>
      <c r="GQ144" s="194"/>
      <c r="GR144" s="194"/>
      <c r="GS144" s="194"/>
      <c r="GT144" s="194"/>
      <c r="GU144" s="194"/>
      <c r="GV144" s="194"/>
      <c r="GW144" s="194"/>
      <c r="GX144" s="194"/>
      <c r="GY144" s="194"/>
      <c r="GZ144" s="194"/>
      <c r="HA144" s="194"/>
      <c r="HB144" s="194"/>
      <c r="HC144" s="194"/>
      <c r="HD144" s="194"/>
      <c r="HE144" s="194"/>
      <c r="HF144" s="194"/>
      <c r="HG144" s="194"/>
      <c r="HH144" s="194"/>
      <c r="HI144" s="194"/>
      <c r="HJ144" s="194"/>
      <c r="HK144" s="194"/>
      <c r="HL144" s="194"/>
      <c r="HM144" s="194"/>
      <c r="HN144" s="194"/>
      <c r="HO144" s="194"/>
      <c r="HP144" s="194"/>
      <c r="HQ144" s="194"/>
      <c r="HR144" s="194"/>
      <c r="HS144" s="194"/>
      <c r="HT144" s="194"/>
      <c r="HU144" s="194"/>
      <c r="HV144" s="194"/>
      <c r="HW144" s="194"/>
      <c r="HX144" s="194"/>
      <c r="HY144" s="194"/>
      <c r="HZ144" s="194"/>
      <c r="IA144" s="194"/>
      <c r="IB144" s="194"/>
      <c r="IC144" s="194"/>
      <c r="ID144" s="194"/>
      <c r="IE144" s="194"/>
      <c r="IF144" s="194"/>
      <c r="IG144" s="194"/>
      <c r="IH144" s="194"/>
      <c r="II144" s="194"/>
      <c r="IJ144" s="194"/>
      <c r="IK144" s="194"/>
      <c r="IL144" s="194"/>
      <c r="IM144" s="194"/>
      <c r="IN144" s="194"/>
      <c r="IO144" s="194"/>
      <c r="IP144" s="194"/>
      <c r="IQ144" s="194"/>
      <c r="IR144" s="194"/>
      <c r="IS144" s="194"/>
      <c r="IT144" s="194"/>
      <c r="IU144" s="194"/>
      <c r="IV144" s="194"/>
      <c r="IW144" s="194"/>
      <c r="IX144" s="194"/>
      <c r="IY144" s="194"/>
      <c r="IZ144" s="194"/>
      <c r="JA144" s="194"/>
      <c r="JB144" s="194"/>
      <c r="JC144" s="194"/>
      <c r="JD144" s="194"/>
      <c r="JE144" s="194"/>
      <c r="JF144" s="194"/>
      <c r="JG144" s="194"/>
      <c r="JH144" s="194"/>
      <c r="JI144" s="194"/>
      <c r="JJ144" s="194"/>
      <c r="JK144" s="194"/>
      <c r="JL144" s="194"/>
      <c r="JM144" s="194"/>
      <c r="JN144" s="194"/>
      <c r="JO144" s="194"/>
      <c r="JP144" s="194"/>
      <c r="JQ144" s="194"/>
      <c r="JR144" s="194"/>
      <c r="JS144" s="194"/>
      <c r="JT144" s="194"/>
      <c r="JU144" s="194"/>
      <c r="JV144" s="194"/>
      <c r="JW144" s="194"/>
      <c r="JX144" s="194"/>
      <c r="JY144" s="194"/>
      <c r="JZ144" s="194"/>
      <c r="KA144" s="194"/>
      <c r="KB144" s="194"/>
      <c r="KC144" s="194"/>
    </row>
    <row r="145" spans="1:289" s="92" customFormat="1" ht="76.5" x14ac:dyDescent="0.25">
      <c r="A145" s="373" t="s">
        <v>751</v>
      </c>
      <c r="B145" s="114"/>
      <c r="C145" s="84"/>
      <c r="D145" s="115" t="s">
        <v>1468</v>
      </c>
      <c r="E145" s="115" t="s">
        <v>1483</v>
      </c>
      <c r="F145" s="115" t="s">
        <v>1464</v>
      </c>
      <c r="G145" s="115" t="s">
        <v>1464</v>
      </c>
      <c r="H145" s="81"/>
      <c r="I145" s="124"/>
      <c r="J145" s="50"/>
      <c r="K145" s="50"/>
      <c r="L145" s="50"/>
      <c r="M145" s="125"/>
      <c r="N145" s="111">
        <f t="shared" si="20"/>
        <v>4</v>
      </c>
      <c r="O145" s="109" t="s">
        <v>1611</v>
      </c>
      <c r="P145" s="83" t="s">
        <v>1612</v>
      </c>
      <c r="Q145" s="68">
        <v>2006</v>
      </c>
      <c r="R145" s="138" t="s">
        <v>752</v>
      </c>
      <c r="S145" s="138" t="s">
        <v>753</v>
      </c>
      <c r="T145" s="81"/>
      <c r="U145" s="138" t="s">
        <v>754</v>
      </c>
      <c r="V145" s="64" t="s">
        <v>755</v>
      </c>
      <c r="W145" s="85" t="s">
        <v>627</v>
      </c>
      <c r="X145" s="195" t="s">
        <v>756</v>
      </c>
      <c r="Y145" s="67">
        <v>1</v>
      </c>
      <c r="Z145" s="133">
        <v>1</v>
      </c>
      <c r="AA145" s="133">
        <v>1</v>
      </c>
      <c r="AB145" s="133">
        <v>1</v>
      </c>
      <c r="AC145" s="133"/>
      <c r="AD145" s="133"/>
      <c r="AE145" s="133"/>
      <c r="AF145" s="133"/>
      <c r="AG145" s="133"/>
      <c r="AH145" s="133"/>
      <c r="AI145" s="143">
        <f t="shared" si="16"/>
        <v>3</v>
      </c>
      <c r="AJ145" s="86"/>
      <c r="AK145" s="86">
        <v>1</v>
      </c>
      <c r="AL145" s="86"/>
      <c r="AM145" s="86"/>
      <c r="AN145" s="86"/>
      <c r="AO145" s="86"/>
      <c r="AP145" s="88">
        <f t="shared" si="17"/>
        <v>1</v>
      </c>
      <c r="AQ145" s="89"/>
      <c r="AR145" s="89"/>
      <c r="AS145" s="89"/>
      <c r="AT145" s="89"/>
      <c r="AU145" s="89"/>
      <c r="AV145" s="89"/>
      <c r="AW145" s="89"/>
      <c r="AX145" s="89"/>
      <c r="AY145" s="89"/>
      <c r="AZ145" s="89"/>
      <c r="BA145" s="89"/>
      <c r="BB145" s="89"/>
      <c r="BC145" s="89"/>
      <c r="BD145" s="89"/>
      <c r="BE145" s="18">
        <f t="shared" si="18"/>
        <v>0</v>
      </c>
      <c r="BF145" s="20">
        <f t="shared" si="19"/>
        <v>4</v>
      </c>
      <c r="BG145" s="90"/>
      <c r="BH145" s="90"/>
      <c r="BI145" s="90">
        <v>1</v>
      </c>
      <c r="BJ145" s="90">
        <v>1</v>
      </c>
      <c r="BK145" s="90"/>
      <c r="BL145" s="90"/>
      <c r="BM145" s="25">
        <f t="shared" si="21"/>
        <v>2</v>
      </c>
      <c r="BN145" s="91">
        <v>1</v>
      </c>
      <c r="BO145" s="91"/>
      <c r="BP145" s="91"/>
      <c r="BQ145" s="91"/>
      <c r="BR145" s="91"/>
      <c r="BS145" s="91"/>
      <c r="BT145" s="91"/>
      <c r="BU145" s="91"/>
      <c r="BV145" s="91"/>
      <c r="BW145" s="23">
        <f t="shared" si="22"/>
        <v>1</v>
      </c>
      <c r="BX145" s="70"/>
      <c r="BY145" s="70"/>
      <c r="BZ145" s="70"/>
      <c r="CA145" s="70"/>
      <c r="CB145" s="70"/>
      <c r="CC145" s="70"/>
      <c r="CD145" s="70"/>
      <c r="CE145" s="194"/>
      <c r="CF145" s="194"/>
      <c r="CG145" s="194"/>
      <c r="CH145" s="194"/>
      <c r="CI145" s="194"/>
      <c r="CJ145" s="194"/>
      <c r="CK145" s="194"/>
      <c r="CL145" s="194"/>
      <c r="CM145" s="194"/>
      <c r="CN145" s="194"/>
      <c r="CO145" s="194"/>
      <c r="CP145" s="194"/>
      <c r="CQ145" s="194"/>
      <c r="CR145" s="194"/>
      <c r="CS145" s="194"/>
      <c r="CT145" s="194"/>
      <c r="CU145" s="194"/>
      <c r="CV145" s="194"/>
      <c r="CW145" s="194"/>
      <c r="CX145" s="194"/>
      <c r="CY145" s="194"/>
      <c r="CZ145" s="194"/>
      <c r="DA145" s="194"/>
      <c r="DB145" s="194"/>
      <c r="DC145" s="194"/>
      <c r="DD145" s="194"/>
      <c r="DE145" s="194"/>
      <c r="DF145" s="194"/>
      <c r="DG145" s="194"/>
      <c r="DH145" s="194"/>
      <c r="DI145" s="194"/>
      <c r="DJ145" s="194"/>
      <c r="DK145" s="194"/>
      <c r="DL145" s="194"/>
      <c r="DM145" s="194"/>
      <c r="DN145" s="194"/>
      <c r="DO145" s="194"/>
      <c r="DP145" s="194"/>
      <c r="DQ145" s="194"/>
      <c r="DR145" s="194"/>
      <c r="DS145" s="194"/>
      <c r="DT145" s="194"/>
      <c r="DU145" s="194"/>
      <c r="DV145" s="194"/>
      <c r="DW145" s="194"/>
      <c r="DX145" s="194"/>
      <c r="DY145" s="194"/>
      <c r="DZ145" s="194"/>
      <c r="EA145" s="194"/>
      <c r="EB145" s="194"/>
      <c r="EC145" s="194"/>
      <c r="ED145" s="194"/>
      <c r="EE145" s="194"/>
      <c r="EF145" s="194"/>
      <c r="EG145" s="194"/>
      <c r="EH145" s="194"/>
      <c r="EI145" s="194"/>
      <c r="EJ145" s="194"/>
      <c r="EK145" s="194"/>
      <c r="EL145" s="194"/>
      <c r="EM145" s="194"/>
      <c r="EN145" s="194"/>
      <c r="EO145" s="194"/>
      <c r="EP145" s="194"/>
      <c r="EQ145" s="194"/>
      <c r="ER145" s="194"/>
      <c r="ES145" s="194"/>
      <c r="ET145" s="194"/>
      <c r="EU145" s="194"/>
      <c r="EV145" s="194"/>
      <c r="EW145" s="194"/>
      <c r="EX145" s="194"/>
      <c r="EY145" s="194"/>
      <c r="EZ145" s="194"/>
      <c r="FA145" s="194"/>
      <c r="FB145" s="194"/>
      <c r="FC145" s="194"/>
      <c r="FD145" s="194"/>
      <c r="FE145" s="194"/>
      <c r="FF145" s="194"/>
      <c r="FG145" s="194"/>
      <c r="FH145" s="194"/>
      <c r="FI145" s="194"/>
      <c r="FJ145" s="194"/>
      <c r="FK145" s="194"/>
      <c r="FL145" s="194"/>
      <c r="FM145" s="194"/>
      <c r="FN145" s="194"/>
      <c r="FO145" s="194"/>
      <c r="FP145" s="194"/>
      <c r="FQ145" s="194"/>
      <c r="FR145" s="194"/>
      <c r="FS145" s="194"/>
      <c r="FT145" s="194"/>
      <c r="FU145" s="194"/>
      <c r="FV145" s="194"/>
      <c r="FW145" s="194"/>
      <c r="FX145" s="194"/>
      <c r="FY145" s="194"/>
      <c r="FZ145" s="194"/>
      <c r="GA145" s="194"/>
      <c r="GB145" s="194"/>
      <c r="GC145" s="194"/>
      <c r="GD145" s="194"/>
      <c r="GE145" s="194"/>
      <c r="GF145" s="194"/>
      <c r="GG145" s="194"/>
      <c r="GH145" s="194"/>
      <c r="GI145" s="194"/>
      <c r="GJ145" s="194"/>
      <c r="GK145" s="194"/>
      <c r="GL145" s="194"/>
      <c r="GM145" s="194"/>
      <c r="GN145" s="194"/>
      <c r="GO145" s="194"/>
      <c r="GP145" s="194"/>
      <c r="GQ145" s="194"/>
      <c r="GR145" s="194"/>
      <c r="GS145" s="194"/>
      <c r="GT145" s="194"/>
      <c r="GU145" s="194"/>
      <c r="GV145" s="194"/>
      <c r="GW145" s="194"/>
      <c r="GX145" s="194"/>
      <c r="GY145" s="194"/>
      <c r="GZ145" s="194"/>
      <c r="HA145" s="194"/>
      <c r="HB145" s="194"/>
      <c r="HC145" s="194"/>
      <c r="HD145" s="194"/>
      <c r="HE145" s="194"/>
      <c r="HF145" s="194"/>
      <c r="HG145" s="194"/>
      <c r="HH145" s="194"/>
      <c r="HI145" s="194"/>
      <c r="HJ145" s="194"/>
      <c r="HK145" s="194"/>
      <c r="HL145" s="194"/>
      <c r="HM145" s="194"/>
      <c r="HN145" s="194"/>
      <c r="HO145" s="194"/>
      <c r="HP145" s="194"/>
      <c r="HQ145" s="194"/>
      <c r="HR145" s="194"/>
      <c r="HS145" s="194"/>
      <c r="HT145" s="194"/>
      <c r="HU145" s="194"/>
      <c r="HV145" s="194"/>
      <c r="HW145" s="194"/>
      <c r="HX145" s="194"/>
      <c r="HY145" s="194"/>
      <c r="HZ145" s="194"/>
      <c r="IA145" s="194"/>
      <c r="IB145" s="194"/>
      <c r="IC145" s="194"/>
      <c r="ID145" s="194"/>
      <c r="IE145" s="194"/>
      <c r="IF145" s="194"/>
      <c r="IG145" s="194"/>
      <c r="IH145" s="194"/>
      <c r="II145" s="194"/>
      <c r="IJ145" s="194"/>
      <c r="IK145" s="194"/>
      <c r="IL145" s="194"/>
      <c r="IM145" s="194"/>
      <c r="IN145" s="194"/>
      <c r="IO145" s="194"/>
      <c r="IP145" s="194"/>
      <c r="IQ145" s="194"/>
      <c r="IR145" s="194"/>
      <c r="IS145" s="194"/>
      <c r="IT145" s="194"/>
      <c r="IU145" s="194"/>
      <c r="IV145" s="194"/>
      <c r="IW145" s="194"/>
      <c r="IX145" s="194"/>
      <c r="IY145" s="194"/>
      <c r="IZ145" s="194"/>
      <c r="JA145" s="194"/>
      <c r="JB145" s="194"/>
      <c r="JC145" s="194"/>
      <c r="JD145" s="194"/>
      <c r="JE145" s="194"/>
      <c r="JF145" s="194"/>
      <c r="JG145" s="194"/>
      <c r="JH145" s="194"/>
      <c r="JI145" s="194"/>
      <c r="JJ145" s="194"/>
      <c r="JK145" s="194"/>
      <c r="JL145" s="194"/>
      <c r="JM145" s="194"/>
      <c r="JN145" s="194"/>
      <c r="JO145" s="194"/>
      <c r="JP145" s="194"/>
      <c r="JQ145" s="194"/>
      <c r="JR145" s="194"/>
      <c r="JS145" s="194"/>
      <c r="JT145" s="194"/>
      <c r="JU145" s="194"/>
      <c r="JV145" s="194"/>
      <c r="JW145" s="194"/>
      <c r="JX145" s="194"/>
      <c r="JY145" s="194"/>
      <c r="JZ145" s="194"/>
      <c r="KA145" s="194"/>
      <c r="KB145" s="194"/>
      <c r="KC145" s="194"/>
    </row>
    <row r="146" spans="1:289" s="92" customFormat="1" ht="140.25" x14ac:dyDescent="0.25">
      <c r="A146" s="373" t="s">
        <v>757</v>
      </c>
      <c r="B146" s="114"/>
      <c r="C146" s="84"/>
      <c r="D146" s="115" t="s">
        <v>1468</v>
      </c>
      <c r="E146" s="115" t="s">
        <v>1484</v>
      </c>
      <c r="F146" s="115" t="s">
        <v>1466</v>
      </c>
      <c r="G146" s="115" t="s">
        <v>1466</v>
      </c>
      <c r="H146" s="81"/>
      <c r="I146" s="124"/>
      <c r="J146" s="50"/>
      <c r="K146" s="50"/>
      <c r="L146" s="50"/>
      <c r="M146" s="125"/>
      <c r="N146" s="111">
        <f t="shared" si="20"/>
        <v>4</v>
      </c>
      <c r="O146" s="109" t="s">
        <v>1613</v>
      </c>
      <c r="P146" s="83" t="s">
        <v>1614</v>
      </c>
      <c r="Q146" s="68">
        <v>2007</v>
      </c>
      <c r="R146" s="138" t="s">
        <v>758</v>
      </c>
      <c r="S146" s="138" t="s">
        <v>759</v>
      </c>
      <c r="T146" s="81"/>
      <c r="U146" s="138" t="s">
        <v>760</v>
      </c>
      <c r="V146" s="64" t="s">
        <v>761</v>
      </c>
      <c r="W146" s="85" t="s">
        <v>762</v>
      </c>
      <c r="X146" s="195" t="s">
        <v>1615</v>
      </c>
      <c r="Y146" s="67">
        <v>1</v>
      </c>
      <c r="Z146" s="133"/>
      <c r="AA146" s="133"/>
      <c r="AB146" s="133"/>
      <c r="AC146" s="133">
        <v>1</v>
      </c>
      <c r="AD146" s="133">
        <v>1</v>
      </c>
      <c r="AE146" s="133">
        <v>1</v>
      </c>
      <c r="AF146" s="133"/>
      <c r="AG146" s="133">
        <v>1</v>
      </c>
      <c r="AH146" s="133"/>
      <c r="AI146" s="143">
        <f t="shared" si="16"/>
        <v>4</v>
      </c>
      <c r="AJ146" s="86"/>
      <c r="AK146" s="86"/>
      <c r="AL146" s="86"/>
      <c r="AM146" s="86"/>
      <c r="AN146" s="86"/>
      <c r="AO146" s="86"/>
      <c r="AP146" s="88">
        <f t="shared" si="17"/>
        <v>0</v>
      </c>
      <c r="AQ146" s="89"/>
      <c r="AR146" s="89"/>
      <c r="AS146" s="89"/>
      <c r="AT146" s="89"/>
      <c r="AU146" s="89"/>
      <c r="AV146" s="89"/>
      <c r="AW146" s="89"/>
      <c r="AX146" s="89"/>
      <c r="AY146" s="89"/>
      <c r="AZ146" s="89"/>
      <c r="BA146" s="89"/>
      <c r="BB146" s="89"/>
      <c r="BC146" s="89"/>
      <c r="BD146" s="89"/>
      <c r="BE146" s="18">
        <f t="shared" si="18"/>
        <v>0</v>
      </c>
      <c r="BF146" s="20">
        <f t="shared" si="19"/>
        <v>4</v>
      </c>
      <c r="BG146" s="90">
        <v>1</v>
      </c>
      <c r="BH146" s="90">
        <v>1</v>
      </c>
      <c r="BI146" s="90"/>
      <c r="BJ146" s="90"/>
      <c r="BK146" s="90"/>
      <c r="BL146" s="90"/>
      <c r="BM146" s="25">
        <f t="shared" si="21"/>
        <v>2</v>
      </c>
      <c r="BN146" s="91">
        <v>1</v>
      </c>
      <c r="BO146" s="91"/>
      <c r="BP146" s="91"/>
      <c r="BQ146" s="91"/>
      <c r="BR146" s="91"/>
      <c r="BS146" s="91"/>
      <c r="BT146" s="91"/>
      <c r="BU146" s="91"/>
      <c r="BV146" s="91"/>
      <c r="BW146" s="23">
        <f t="shared" si="22"/>
        <v>1</v>
      </c>
      <c r="BX146" s="70"/>
      <c r="BY146" s="70"/>
      <c r="BZ146" s="70"/>
      <c r="CA146" s="70"/>
      <c r="CB146" s="70"/>
      <c r="CC146" s="70"/>
      <c r="CD146" s="70"/>
      <c r="CE146" s="194"/>
      <c r="CF146" s="194"/>
      <c r="CG146" s="194"/>
      <c r="CH146" s="194"/>
      <c r="CI146" s="194"/>
      <c r="CJ146" s="194"/>
      <c r="CK146" s="194"/>
      <c r="CL146" s="194"/>
      <c r="CM146" s="194"/>
      <c r="CN146" s="194"/>
      <c r="CO146" s="194"/>
      <c r="CP146" s="194"/>
      <c r="CQ146" s="194"/>
      <c r="CR146" s="194"/>
      <c r="CS146" s="194"/>
      <c r="CT146" s="194"/>
      <c r="CU146" s="194"/>
      <c r="CV146" s="194"/>
      <c r="CW146" s="194"/>
      <c r="CX146" s="194"/>
      <c r="CY146" s="194"/>
      <c r="CZ146" s="194"/>
      <c r="DA146" s="194"/>
      <c r="DB146" s="194"/>
      <c r="DC146" s="194"/>
      <c r="DD146" s="194"/>
      <c r="DE146" s="194"/>
      <c r="DF146" s="194"/>
      <c r="DG146" s="194"/>
      <c r="DH146" s="194"/>
      <c r="DI146" s="194"/>
      <c r="DJ146" s="194"/>
      <c r="DK146" s="194"/>
      <c r="DL146" s="194"/>
      <c r="DM146" s="194"/>
      <c r="DN146" s="194"/>
      <c r="DO146" s="194"/>
      <c r="DP146" s="194"/>
      <c r="DQ146" s="194"/>
      <c r="DR146" s="194"/>
      <c r="DS146" s="194"/>
      <c r="DT146" s="194"/>
      <c r="DU146" s="194"/>
      <c r="DV146" s="194"/>
      <c r="DW146" s="194"/>
      <c r="DX146" s="194"/>
      <c r="DY146" s="194"/>
      <c r="DZ146" s="194"/>
      <c r="EA146" s="194"/>
      <c r="EB146" s="194"/>
      <c r="EC146" s="194"/>
      <c r="ED146" s="194"/>
      <c r="EE146" s="194"/>
      <c r="EF146" s="194"/>
      <c r="EG146" s="194"/>
      <c r="EH146" s="194"/>
      <c r="EI146" s="194"/>
      <c r="EJ146" s="194"/>
      <c r="EK146" s="194"/>
      <c r="EL146" s="194"/>
      <c r="EM146" s="194"/>
      <c r="EN146" s="194"/>
      <c r="EO146" s="194"/>
      <c r="EP146" s="194"/>
      <c r="EQ146" s="194"/>
      <c r="ER146" s="194"/>
      <c r="ES146" s="194"/>
      <c r="ET146" s="194"/>
      <c r="EU146" s="194"/>
      <c r="EV146" s="194"/>
      <c r="EW146" s="194"/>
      <c r="EX146" s="194"/>
      <c r="EY146" s="194"/>
      <c r="EZ146" s="194"/>
      <c r="FA146" s="194"/>
      <c r="FB146" s="194"/>
      <c r="FC146" s="194"/>
      <c r="FD146" s="194"/>
      <c r="FE146" s="194"/>
      <c r="FF146" s="194"/>
      <c r="FG146" s="194"/>
      <c r="FH146" s="194"/>
      <c r="FI146" s="194"/>
      <c r="FJ146" s="194"/>
      <c r="FK146" s="194"/>
      <c r="FL146" s="194"/>
      <c r="FM146" s="194"/>
      <c r="FN146" s="194"/>
      <c r="FO146" s="194"/>
      <c r="FP146" s="194"/>
      <c r="FQ146" s="194"/>
      <c r="FR146" s="194"/>
      <c r="FS146" s="194"/>
      <c r="FT146" s="194"/>
      <c r="FU146" s="194"/>
      <c r="FV146" s="194"/>
      <c r="FW146" s="194"/>
      <c r="FX146" s="194"/>
      <c r="FY146" s="194"/>
      <c r="FZ146" s="194"/>
      <c r="GA146" s="194"/>
      <c r="GB146" s="194"/>
      <c r="GC146" s="194"/>
      <c r="GD146" s="194"/>
      <c r="GE146" s="194"/>
      <c r="GF146" s="194"/>
      <c r="GG146" s="194"/>
      <c r="GH146" s="194"/>
      <c r="GI146" s="194"/>
      <c r="GJ146" s="194"/>
      <c r="GK146" s="194"/>
      <c r="GL146" s="194"/>
      <c r="GM146" s="194"/>
      <c r="GN146" s="194"/>
      <c r="GO146" s="194"/>
      <c r="GP146" s="194"/>
      <c r="GQ146" s="194"/>
      <c r="GR146" s="194"/>
      <c r="GS146" s="194"/>
      <c r="GT146" s="194"/>
      <c r="GU146" s="194"/>
      <c r="GV146" s="194"/>
      <c r="GW146" s="194"/>
      <c r="GX146" s="194"/>
      <c r="GY146" s="194"/>
      <c r="GZ146" s="194"/>
      <c r="HA146" s="194"/>
      <c r="HB146" s="194"/>
      <c r="HC146" s="194"/>
      <c r="HD146" s="194"/>
      <c r="HE146" s="194"/>
      <c r="HF146" s="194"/>
      <c r="HG146" s="194"/>
      <c r="HH146" s="194"/>
      <c r="HI146" s="194"/>
      <c r="HJ146" s="194"/>
      <c r="HK146" s="194"/>
      <c r="HL146" s="194"/>
      <c r="HM146" s="194"/>
      <c r="HN146" s="194"/>
      <c r="HO146" s="194"/>
      <c r="HP146" s="194"/>
      <c r="HQ146" s="194"/>
      <c r="HR146" s="194"/>
      <c r="HS146" s="194"/>
      <c r="HT146" s="194"/>
      <c r="HU146" s="194"/>
      <c r="HV146" s="194"/>
      <c r="HW146" s="194"/>
      <c r="HX146" s="194"/>
      <c r="HY146" s="194"/>
      <c r="HZ146" s="194"/>
      <c r="IA146" s="194"/>
      <c r="IB146" s="194"/>
      <c r="IC146" s="194"/>
      <c r="ID146" s="194"/>
      <c r="IE146" s="194"/>
      <c r="IF146" s="194"/>
      <c r="IG146" s="194"/>
      <c r="IH146" s="194"/>
      <c r="II146" s="194"/>
      <c r="IJ146" s="194"/>
      <c r="IK146" s="194"/>
      <c r="IL146" s="194"/>
      <c r="IM146" s="194"/>
      <c r="IN146" s="194"/>
      <c r="IO146" s="194"/>
      <c r="IP146" s="194"/>
      <c r="IQ146" s="194"/>
      <c r="IR146" s="194"/>
      <c r="IS146" s="194"/>
      <c r="IT146" s="194"/>
      <c r="IU146" s="194"/>
      <c r="IV146" s="194"/>
      <c r="IW146" s="194"/>
      <c r="IX146" s="194"/>
      <c r="IY146" s="194"/>
      <c r="IZ146" s="194"/>
      <c r="JA146" s="194"/>
      <c r="JB146" s="194"/>
      <c r="JC146" s="194"/>
      <c r="JD146" s="194"/>
      <c r="JE146" s="194"/>
      <c r="JF146" s="194"/>
      <c r="JG146" s="194"/>
      <c r="JH146" s="194"/>
      <c r="JI146" s="194"/>
      <c r="JJ146" s="194"/>
      <c r="JK146" s="194"/>
      <c r="JL146" s="194"/>
      <c r="JM146" s="194"/>
      <c r="JN146" s="194"/>
      <c r="JO146" s="194"/>
      <c r="JP146" s="194"/>
      <c r="JQ146" s="194"/>
      <c r="JR146" s="194"/>
      <c r="JS146" s="194"/>
      <c r="JT146" s="194"/>
      <c r="JU146" s="194"/>
      <c r="JV146" s="194"/>
      <c r="JW146" s="194"/>
      <c r="JX146" s="194"/>
      <c r="JY146" s="194"/>
      <c r="JZ146" s="194"/>
      <c r="KA146" s="194"/>
      <c r="KB146" s="194"/>
      <c r="KC146" s="194"/>
    </row>
    <row r="147" spans="1:289" s="92" customFormat="1" ht="114.75" x14ac:dyDescent="0.25">
      <c r="A147" s="370" t="s">
        <v>613</v>
      </c>
      <c r="B147" s="117"/>
      <c r="C147" s="84"/>
      <c r="D147" s="115" t="s">
        <v>1464</v>
      </c>
      <c r="E147" s="115" t="s">
        <v>1485</v>
      </c>
      <c r="F147" s="115" t="s">
        <v>1464</v>
      </c>
      <c r="G147" s="115" t="s">
        <v>1466</v>
      </c>
      <c r="H147" s="81"/>
      <c r="I147" s="124"/>
      <c r="J147" s="50"/>
      <c r="K147" s="50"/>
      <c r="L147" s="50"/>
      <c r="M147" s="125"/>
      <c r="N147" s="111">
        <f t="shared" si="20"/>
        <v>4</v>
      </c>
      <c r="O147" s="109" t="s">
        <v>763</v>
      </c>
      <c r="P147" s="83" t="s">
        <v>764</v>
      </c>
      <c r="Q147" s="68">
        <v>2006</v>
      </c>
      <c r="R147" s="139" t="s">
        <v>765</v>
      </c>
      <c r="S147" s="138" t="s">
        <v>766</v>
      </c>
      <c r="T147" s="81"/>
      <c r="U147" s="81"/>
      <c r="V147" s="64" t="s">
        <v>767</v>
      </c>
      <c r="W147" s="85" t="s">
        <v>768</v>
      </c>
      <c r="X147" s="195" t="s">
        <v>769</v>
      </c>
      <c r="Y147" s="67">
        <v>1</v>
      </c>
      <c r="Z147" s="133"/>
      <c r="AA147" s="133"/>
      <c r="AB147" s="133"/>
      <c r="AC147" s="133"/>
      <c r="AD147" s="133"/>
      <c r="AE147" s="133"/>
      <c r="AF147" s="133"/>
      <c r="AG147" s="133"/>
      <c r="AH147" s="133">
        <v>1</v>
      </c>
      <c r="AI147" s="143">
        <f t="shared" si="16"/>
        <v>1</v>
      </c>
      <c r="AJ147" s="86"/>
      <c r="AK147" s="86">
        <v>1</v>
      </c>
      <c r="AL147" s="86">
        <v>1</v>
      </c>
      <c r="AM147" s="86">
        <v>1</v>
      </c>
      <c r="AN147" s="86"/>
      <c r="AO147" s="86"/>
      <c r="AP147" s="88">
        <f t="shared" si="17"/>
        <v>3</v>
      </c>
      <c r="AQ147" s="89"/>
      <c r="AR147" s="89"/>
      <c r="AS147" s="89"/>
      <c r="AT147" s="89"/>
      <c r="AU147" s="89"/>
      <c r="AV147" s="89"/>
      <c r="AW147" s="89"/>
      <c r="AX147" s="89"/>
      <c r="AY147" s="89"/>
      <c r="AZ147" s="89"/>
      <c r="BA147" s="89"/>
      <c r="BB147" s="89"/>
      <c r="BC147" s="89"/>
      <c r="BD147" s="89"/>
      <c r="BE147" s="18">
        <f t="shared" si="18"/>
        <v>0</v>
      </c>
      <c r="BF147" s="20">
        <f t="shared" si="19"/>
        <v>4</v>
      </c>
      <c r="BG147" s="90"/>
      <c r="BH147" s="90"/>
      <c r="BI147" s="90">
        <v>1</v>
      </c>
      <c r="BJ147" s="90"/>
      <c r="BK147" s="90"/>
      <c r="BL147" s="90"/>
      <c r="BM147" s="25">
        <f t="shared" si="21"/>
        <v>1</v>
      </c>
      <c r="BN147" s="91">
        <v>1</v>
      </c>
      <c r="BO147" s="91"/>
      <c r="BP147" s="91"/>
      <c r="BQ147" s="91"/>
      <c r="BR147" s="91"/>
      <c r="BS147" s="91"/>
      <c r="BT147" s="91"/>
      <c r="BU147" s="91"/>
      <c r="BV147" s="91"/>
      <c r="BW147" s="23">
        <f t="shared" si="22"/>
        <v>1</v>
      </c>
      <c r="BX147" s="70"/>
      <c r="BY147" s="70"/>
      <c r="BZ147" s="70"/>
      <c r="CA147" s="70"/>
      <c r="CB147" s="70"/>
      <c r="CC147" s="70"/>
      <c r="CD147" s="70"/>
      <c r="CE147" s="194"/>
      <c r="CF147" s="194"/>
      <c r="CG147" s="194"/>
      <c r="CH147" s="194"/>
      <c r="CI147" s="194"/>
      <c r="CJ147" s="194"/>
      <c r="CK147" s="194"/>
      <c r="CL147" s="194"/>
      <c r="CM147" s="194"/>
      <c r="CN147" s="194"/>
      <c r="CO147" s="194"/>
      <c r="CP147" s="194"/>
      <c r="CQ147" s="194"/>
      <c r="CR147" s="194"/>
      <c r="CS147" s="194"/>
      <c r="CT147" s="194"/>
      <c r="CU147" s="194"/>
      <c r="CV147" s="194"/>
      <c r="CW147" s="194"/>
      <c r="CX147" s="194"/>
      <c r="CY147" s="194"/>
      <c r="CZ147" s="194"/>
      <c r="DA147" s="194"/>
      <c r="DB147" s="194"/>
      <c r="DC147" s="194"/>
      <c r="DD147" s="194"/>
      <c r="DE147" s="194"/>
      <c r="DF147" s="194"/>
      <c r="DG147" s="194"/>
      <c r="DH147" s="194"/>
      <c r="DI147" s="194"/>
      <c r="DJ147" s="194"/>
      <c r="DK147" s="194"/>
      <c r="DL147" s="194"/>
      <c r="DM147" s="194"/>
      <c r="DN147" s="194"/>
      <c r="DO147" s="194"/>
      <c r="DP147" s="194"/>
      <c r="DQ147" s="194"/>
      <c r="DR147" s="194"/>
      <c r="DS147" s="194"/>
      <c r="DT147" s="194"/>
      <c r="DU147" s="194"/>
      <c r="DV147" s="194"/>
      <c r="DW147" s="194"/>
      <c r="DX147" s="194"/>
      <c r="DY147" s="194"/>
      <c r="DZ147" s="194"/>
      <c r="EA147" s="194"/>
      <c r="EB147" s="194"/>
      <c r="EC147" s="194"/>
      <c r="ED147" s="194"/>
      <c r="EE147" s="194"/>
      <c r="EF147" s="194"/>
      <c r="EG147" s="194"/>
      <c r="EH147" s="194"/>
      <c r="EI147" s="194"/>
      <c r="EJ147" s="194"/>
      <c r="EK147" s="194"/>
      <c r="EL147" s="194"/>
      <c r="EM147" s="194"/>
      <c r="EN147" s="194"/>
      <c r="EO147" s="194"/>
      <c r="EP147" s="194"/>
      <c r="EQ147" s="194"/>
      <c r="ER147" s="194"/>
      <c r="ES147" s="194"/>
      <c r="ET147" s="194"/>
      <c r="EU147" s="194"/>
      <c r="EV147" s="194"/>
      <c r="EW147" s="194"/>
      <c r="EX147" s="194"/>
      <c r="EY147" s="194"/>
      <c r="EZ147" s="194"/>
      <c r="FA147" s="194"/>
      <c r="FB147" s="194"/>
      <c r="FC147" s="194"/>
      <c r="FD147" s="194"/>
      <c r="FE147" s="194"/>
      <c r="FF147" s="194"/>
      <c r="FG147" s="194"/>
      <c r="FH147" s="194"/>
      <c r="FI147" s="194"/>
      <c r="FJ147" s="194"/>
      <c r="FK147" s="194"/>
      <c r="FL147" s="194"/>
      <c r="FM147" s="194"/>
      <c r="FN147" s="194"/>
      <c r="FO147" s="194"/>
      <c r="FP147" s="194"/>
      <c r="FQ147" s="194"/>
      <c r="FR147" s="194"/>
      <c r="FS147" s="194"/>
      <c r="FT147" s="194"/>
      <c r="FU147" s="194"/>
      <c r="FV147" s="194"/>
      <c r="FW147" s="194"/>
      <c r="FX147" s="194"/>
      <c r="FY147" s="194"/>
      <c r="FZ147" s="194"/>
      <c r="GA147" s="194"/>
      <c r="GB147" s="194"/>
      <c r="GC147" s="194"/>
      <c r="GD147" s="194"/>
      <c r="GE147" s="194"/>
      <c r="GF147" s="194"/>
      <c r="GG147" s="194"/>
      <c r="GH147" s="194"/>
      <c r="GI147" s="194"/>
      <c r="GJ147" s="194"/>
      <c r="GK147" s="194"/>
      <c r="GL147" s="194"/>
      <c r="GM147" s="194"/>
      <c r="GN147" s="194"/>
      <c r="GO147" s="194"/>
      <c r="GP147" s="194"/>
      <c r="GQ147" s="194"/>
      <c r="GR147" s="194"/>
      <c r="GS147" s="194"/>
      <c r="GT147" s="194"/>
      <c r="GU147" s="194"/>
      <c r="GV147" s="194"/>
      <c r="GW147" s="194"/>
      <c r="GX147" s="194"/>
      <c r="GY147" s="194"/>
      <c r="GZ147" s="194"/>
      <c r="HA147" s="194"/>
      <c r="HB147" s="194"/>
      <c r="HC147" s="194"/>
      <c r="HD147" s="194"/>
      <c r="HE147" s="194"/>
      <c r="HF147" s="194"/>
      <c r="HG147" s="194"/>
      <c r="HH147" s="194"/>
      <c r="HI147" s="194"/>
      <c r="HJ147" s="194"/>
      <c r="HK147" s="194"/>
      <c r="HL147" s="194"/>
      <c r="HM147" s="194"/>
      <c r="HN147" s="194"/>
      <c r="HO147" s="194"/>
      <c r="HP147" s="194"/>
      <c r="HQ147" s="194"/>
      <c r="HR147" s="194"/>
      <c r="HS147" s="194"/>
      <c r="HT147" s="194"/>
      <c r="HU147" s="194"/>
      <c r="HV147" s="194"/>
      <c r="HW147" s="194"/>
      <c r="HX147" s="194"/>
      <c r="HY147" s="194"/>
      <c r="HZ147" s="194"/>
      <c r="IA147" s="194"/>
      <c r="IB147" s="194"/>
      <c r="IC147" s="194"/>
      <c r="ID147" s="194"/>
      <c r="IE147" s="194"/>
      <c r="IF147" s="194"/>
      <c r="IG147" s="194"/>
      <c r="IH147" s="194"/>
      <c r="II147" s="194"/>
      <c r="IJ147" s="194"/>
      <c r="IK147" s="194"/>
      <c r="IL147" s="194"/>
      <c r="IM147" s="194"/>
      <c r="IN147" s="194"/>
      <c r="IO147" s="194"/>
      <c r="IP147" s="194"/>
      <c r="IQ147" s="194"/>
      <c r="IR147" s="194"/>
      <c r="IS147" s="194"/>
      <c r="IT147" s="194"/>
      <c r="IU147" s="194"/>
      <c r="IV147" s="194"/>
      <c r="IW147" s="194"/>
      <c r="IX147" s="194"/>
      <c r="IY147" s="194"/>
      <c r="IZ147" s="194"/>
      <c r="JA147" s="194"/>
      <c r="JB147" s="194"/>
      <c r="JC147" s="194"/>
      <c r="JD147" s="194"/>
      <c r="JE147" s="194"/>
      <c r="JF147" s="194"/>
      <c r="JG147" s="194"/>
      <c r="JH147" s="194"/>
      <c r="JI147" s="194"/>
      <c r="JJ147" s="194"/>
      <c r="JK147" s="194"/>
      <c r="JL147" s="194"/>
      <c r="JM147" s="194"/>
      <c r="JN147" s="194"/>
      <c r="JO147" s="194"/>
      <c r="JP147" s="194"/>
      <c r="JQ147" s="194"/>
      <c r="JR147" s="194"/>
      <c r="JS147" s="194"/>
      <c r="JT147" s="194"/>
      <c r="JU147" s="194"/>
      <c r="JV147" s="194"/>
      <c r="JW147" s="194"/>
      <c r="JX147" s="194"/>
      <c r="JY147" s="194"/>
      <c r="JZ147" s="194"/>
      <c r="KA147" s="194"/>
      <c r="KB147" s="194"/>
      <c r="KC147" s="194"/>
    </row>
    <row r="148" spans="1:289" s="92" customFormat="1" ht="286.5" customHeight="1" x14ac:dyDescent="0.25">
      <c r="A148" s="370" t="s">
        <v>770</v>
      </c>
      <c r="B148" s="117"/>
      <c r="C148" s="84"/>
      <c r="D148" s="115" t="s">
        <v>1464</v>
      </c>
      <c r="E148" s="12" t="s">
        <v>594</v>
      </c>
      <c r="F148" s="115" t="s">
        <v>1464</v>
      </c>
      <c r="G148" s="115" t="s">
        <v>1466</v>
      </c>
      <c r="H148" s="81"/>
      <c r="I148" s="124"/>
      <c r="J148" s="50"/>
      <c r="K148" s="50"/>
      <c r="L148" s="50"/>
      <c r="M148" s="125"/>
      <c r="N148" s="111">
        <f t="shared" si="20"/>
        <v>4</v>
      </c>
      <c r="O148" s="109" t="s">
        <v>771</v>
      </c>
      <c r="P148" s="83" t="s">
        <v>772</v>
      </c>
      <c r="Q148" s="68">
        <v>2013</v>
      </c>
      <c r="R148" s="139" t="s">
        <v>773</v>
      </c>
      <c r="S148" s="138" t="s">
        <v>774</v>
      </c>
      <c r="T148" s="81"/>
      <c r="U148" s="138" t="s">
        <v>775</v>
      </c>
      <c r="V148" s="64" t="s">
        <v>776</v>
      </c>
      <c r="W148" s="85" t="s">
        <v>777</v>
      </c>
      <c r="X148" s="195" t="s">
        <v>778</v>
      </c>
      <c r="Y148" s="67"/>
      <c r="Z148" s="133"/>
      <c r="AA148" s="133"/>
      <c r="AB148" s="133"/>
      <c r="AC148" s="133"/>
      <c r="AD148" s="133"/>
      <c r="AE148" s="133">
        <v>1</v>
      </c>
      <c r="AF148" s="133"/>
      <c r="AG148" s="133"/>
      <c r="AH148" s="133"/>
      <c r="AI148" s="143">
        <f t="shared" si="16"/>
        <v>1</v>
      </c>
      <c r="AJ148" s="86"/>
      <c r="AK148" s="87">
        <v>1</v>
      </c>
      <c r="AL148" s="86">
        <v>1</v>
      </c>
      <c r="AM148" s="86"/>
      <c r="AN148" s="86"/>
      <c r="AO148" s="86"/>
      <c r="AP148" s="88">
        <f t="shared" si="17"/>
        <v>2</v>
      </c>
      <c r="AQ148" s="89"/>
      <c r="AR148" s="89"/>
      <c r="AS148" s="89"/>
      <c r="AT148" s="89"/>
      <c r="AU148" s="89"/>
      <c r="AV148" s="89"/>
      <c r="AW148" s="89"/>
      <c r="AX148" s="89"/>
      <c r="AY148" s="89"/>
      <c r="AZ148" s="89"/>
      <c r="BA148" s="89"/>
      <c r="BB148" s="89"/>
      <c r="BC148" s="89"/>
      <c r="BD148" s="89"/>
      <c r="BE148" s="18">
        <f t="shared" si="18"/>
        <v>0</v>
      </c>
      <c r="BF148" s="20">
        <f t="shared" si="19"/>
        <v>3</v>
      </c>
      <c r="BG148" s="90"/>
      <c r="BH148" s="90">
        <v>1</v>
      </c>
      <c r="BI148" s="90"/>
      <c r="BJ148" s="90"/>
      <c r="BK148" s="90"/>
      <c r="BL148" s="90"/>
      <c r="BM148" s="25">
        <f t="shared" si="21"/>
        <v>1</v>
      </c>
      <c r="BN148" s="91">
        <v>1</v>
      </c>
      <c r="BO148" s="91"/>
      <c r="BP148" s="91"/>
      <c r="BQ148" s="91"/>
      <c r="BR148" s="91"/>
      <c r="BS148" s="91"/>
      <c r="BT148" s="91"/>
      <c r="BU148" s="91"/>
      <c r="BV148" s="91"/>
      <c r="BW148" s="23">
        <f t="shared" si="22"/>
        <v>1</v>
      </c>
      <c r="BX148" s="70"/>
      <c r="BY148" s="70"/>
      <c r="BZ148" s="70"/>
      <c r="CA148" s="70"/>
      <c r="CB148" s="70"/>
      <c r="CC148" s="70"/>
      <c r="CD148" s="70"/>
      <c r="CE148" s="194"/>
      <c r="CF148" s="194"/>
      <c r="CG148" s="194"/>
      <c r="CH148" s="194"/>
      <c r="CI148" s="194"/>
      <c r="CJ148" s="194"/>
      <c r="CK148" s="194"/>
      <c r="CL148" s="194"/>
      <c r="CM148" s="194"/>
      <c r="CN148" s="194"/>
      <c r="CO148" s="194"/>
      <c r="CP148" s="194"/>
      <c r="CQ148" s="194"/>
      <c r="CR148" s="194"/>
      <c r="CS148" s="194"/>
      <c r="CT148" s="194"/>
      <c r="CU148" s="194"/>
      <c r="CV148" s="194"/>
      <c r="CW148" s="194"/>
      <c r="CX148" s="194"/>
      <c r="CY148" s="194"/>
      <c r="CZ148" s="194"/>
      <c r="DA148" s="194"/>
      <c r="DB148" s="194"/>
      <c r="DC148" s="194"/>
      <c r="DD148" s="194"/>
      <c r="DE148" s="194"/>
      <c r="DF148" s="194"/>
      <c r="DG148" s="194"/>
      <c r="DH148" s="194"/>
      <c r="DI148" s="194"/>
      <c r="DJ148" s="194"/>
      <c r="DK148" s="194"/>
      <c r="DL148" s="194"/>
      <c r="DM148" s="194"/>
      <c r="DN148" s="194"/>
      <c r="DO148" s="194"/>
      <c r="DP148" s="194"/>
      <c r="DQ148" s="194"/>
      <c r="DR148" s="194"/>
      <c r="DS148" s="194"/>
      <c r="DT148" s="194"/>
      <c r="DU148" s="194"/>
      <c r="DV148" s="194"/>
      <c r="DW148" s="194"/>
      <c r="DX148" s="194"/>
      <c r="DY148" s="194"/>
      <c r="DZ148" s="194"/>
      <c r="EA148" s="194"/>
      <c r="EB148" s="194"/>
      <c r="EC148" s="194"/>
      <c r="ED148" s="194"/>
      <c r="EE148" s="194"/>
      <c r="EF148" s="194"/>
      <c r="EG148" s="194"/>
      <c r="EH148" s="194"/>
      <c r="EI148" s="194"/>
      <c r="EJ148" s="194"/>
      <c r="EK148" s="194"/>
      <c r="EL148" s="194"/>
      <c r="EM148" s="194"/>
      <c r="EN148" s="194"/>
      <c r="EO148" s="194"/>
      <c r="EP148" s="194"/>
      <c r="EQ148" s="194"/>
      <c r="ER148" s="194"/>
      <c r="ES148" s="194"/>
      <c r="ET148" s="194"/>
      <c r="EU148" s="194"/>
      <c r="EV148" s="194"/>
      <c r="EW148" s="194"/>
      <c r="EX148" s="194"/>
      <c r="EY148" s="194"/>
      <c r="EZ148" s="194"/>
      <c r="FA148" s="194"/>
      <c r="FB148" s="194"/>
      <c r="FC148" s="194"/>
      <c r="FD148" s="194"/>
      <c r="FE148" s="194"/>
      <c r="FF148" s="194"/>
      <c r="FG148" s="194"/>
      <c r="FH148" s="194"/>
      <c r="FI148" s="194"/>
      <c r="FJ148" s="194"/>
      <c r="FK148" s="194"/>
      <c r="FL148" s="194"/>
      <c r="FM148" s="194"/>
      <c r="FN148" s="194"/>
      <c r="FO148" s="194"/>
      <c r="FP148" s="194"/>
      <c r="FQ148" s="194"/>
      <c r="FR148" s="194"/>
      <c r="FS148" s="194"/>
      <c r="FT148" s="194"/>
      <c r="FU148" s="194"/>
      <c r="FV148" s="194"/>
      <c r="FW148" s="194"/>
      <c r="FX148" s="194"/>
      <c r="FY148" s="194"/>
      <c r="FZ148" s="194"/>
      <c r="GA148" s="194"/>
      <c r="GB148" s="194"/>
      <c r="GC148" s="194"/>
      <c r="GD148" s="194"/>
      <c r="GE148" s="194"/>
      <c r="GF148" s="194"/>
      <c r="GG148" s="194"/>
      <c r="GH148" s="194"/>
      <c r="GI148" s="194"/>
      <c r="GJ148" s="194"/>
      <c r="GK148" s="194"/>
      <c r="GL148" s="194"/>
      <c r="GM148" s="194"/>
      <c r="GN148" s="194"/>
      <c r="GO148" s="194"/>
      <c r="GP148" s="194"/>
      <c r="GQ148" s="194"/>
      <c r="GR148" s="194"/>
      <c r="GS148" s="194"/>
      <c r="GT148" s="194"/>
      <c r="GU148" s="194"/>
      <c r="GV148" s="194"/>
      <c r="GW148" s="194"/>
      <c r="GX148" s="194"/>
      <c r="GY148" s="194"/>
      <c r="GZ148" s="194"/>
      <c r="HA148" s="194"/>
      <c r="HB148" s="194"/>
      <c r="HC148" s="194"/>
      <c r="HD148" s="194"/>
      <c r="HE148" s="194"/>
      <c r="HF148" s="194"/>
      <c r="HG148" s="194"/>
      <c r="HH148" s="194"/>
      <c r="HI148" s="194"/>
      <c r="HJ148" s="194"/>
      <c r="HK148" s="194"/>
      <c r="HL148" s="194"/>
      <c r="HM148" s="194"/>
      <c r="HN148" s="194"/>
      <c r="HO148" s="194"/>
      <c r="HP148" s="194"/>
      <c r="HQ148" s="194"/>
      <c r="HR148" s="194"/>
      <c r="HS148" s="194"/>
      <c r="HT148" s="194"/>
      <c r="HU148" s="194"/>
      <c r="HV148" s="194"/>
      <c r="HW148" s="194"/>
      <c r="HX148" s="194"/>
      <c r="HY148" s="194"/>
      <c r="HZ148" s="194"/>
      <c r="IA148" s="194"/>
      <c r="IB148" s="194"/>
      <c r="IC148" s="194"/>
      <c r="ID148" s="194"/>
      <c r="IE148" s="194"/>
      <c r="IF148" s="194"/>
      <c r="IG148" s="194"/>
      <c r="IH148" s="194"/>
      <c r="II148" s="194"/>
      <c r="IJ148" s="194"/>
      <c r="IK148" s="194"/>
      <c r="IL148" s="194"/>
      <c r="IM148" s="194"/>
      <c r="IN148" s="194"/>
      <c r="IO148" s="194"/>
      <c r="IP148" s="194"/>
      <c r="IQ148" s="194"/>
      <c r="IR148" s="194"/>
      <c r="IS148" s="194"/>
      <c r="IT148" s="194"/>
      <c r="IU148" s="194"/>
      <c r="IV148" s="194"/>
      <c r="IW148" s="194"/>
      <c r="IX148" s="194"/>
      <c r="IY148" s="194"/>
      <c r="IZ148" s="194"/>
      <c r="JA148" s="194"/>
      <c r="JB148" s="194"/>
      <c r="JC148" s="194"/>
      <c r="JD148" s="194"/>
      <c r="JE148" s="194"/>
      <c r="JF148" s="194"/>
      <c r="JG148" s="194"/>
      <c r="JH148" s="194"/>
      <c r="JI148" s="194"/>
      <c r="JJ148" s="194"/>
      <c r="JK148" s="194"/>
      <c r="JL148" s="194"/>
      <c r="JM148" s="194"/>
      <c r="JN148" s="194"/>
      <c r="JO148" s="194"/>
      <c r="JP148" s="194"/>
      <c r="JQ148" s="194"/>
      <c r="JR148" s="194"/>
      <c r="JS148" s="194"/>
      <c r="JT148" s="194"/>
      <c r="JU148" s="194"/>
      <c r="JV148" s="194"/>
      <c r="JW148" s="194"/>
      <c r="JX148" s="194"/>
      <c r="JY148" s="194"/>
      <c r="JZ148" s="194"/>
      <c r="KA148" s="194"/>
      <c r="KB148" s="194"/>
      <c r="KC148" s="194"/>
    </row>
    <row r="149" spans="1:289" s="92" customFormat="1" ht="191.25" x14ac:dyDescent="0.25">
      <c r="A149" s="373" t="s">
        <v>779</v>
      </c>
      <c r="B149" s="114"/>
      <c r="C149" s="84"/>
      <c r="D149" s="115" t="s">
        <v>1464</v>
      </c>
      <c r="E149" s="115" t="s">
        <v>1486</v>
      </c>
      <c r="F149" s="115" t="s">
        <v>1464</v>
      </c>
      <c r="G149" s="115" t="s">
        <v>1466</v>
      </c>
      <c r="H149" s="81"/>
      <c r="I149" s="124"/>
      <c r="J149" s="50"/>
      <c r="K149" s="50"/>
      <c r="L149" s="50"/>
      <c r="M149" s="125"/>
      <c r="N149" s="111">
        <f t="shared" si="20"/>
        <v>4</v>
      </c>
      <c r="O149" s="109" t="s">
        <v>780</v>
      </c>
      <c r="P149" s="83" t="s">
        <v>781</v>
      </c>
      <c r="Q149" s="68">
        <v>2008</v>
      </c>
      <c r="R149" s="138" t="s">
        <v>782</v>
      </c>
      <c r="S149" s="138" t="s">
        <v>783</v>
      </c>
      <c r="T149" s="81"/>
      <c r="U149" s="81"/>
      <c r="V149" s="64" t="s">
        <v>784</v>
      </c>
      <c r="W149" s="85" t="s">
        <v>785</v>
      </c>
      <c r="X149" s="195" t="s">
        <v>786</v>
      </c>
      <c r="Y149" s="67">
        <v>1</v>
      </c>
      <c r="Z149" s="133">
        <v>1</v>
      </c>
      <c r="AA149" s="133"/>
      <c r="AB149" s="133">
        <v>1</v>
      </c>
      <c r="AC149" s="133"/>
      <c r="AD149" s="133"/>
      <c r="AE149" s="133"/>
      <c r="AF149" s="133"/>
      <c r="AG149" s="133">
        <v>1</v>
      </c>
      <c r="AH149" s="133"/>
      <c r="AI149" s="143">
        <f t="shared" si="16"/>
        <v>3</v>
      </c>
      <c r="AJ149" s="86"/>
      <c r="AK149" s="86">
        <v>1</v>
      </c>
      <c r="AL149" s="86"/>
      <c r="AM149" s="86"/>
      <c r="AN149" s="86"/>
      <c r="AO149" s="86"/>
      <c r="AP149" s="88">
        <f t="shared" si="17"/>
        <v>1</v>
      </c>
      <c r="AQ149" s="89"/>
      <c r="AR149" s="89"/>
      <c r="AS149" s="89"/>
      <c r="AT149" s="89"/>
      <c r="AU149" s="89"/>
      <c r="AV149" s="89"/>
      <c r="AW149" s="89"/>
      <c r="AX149" s="89"/>
      <c r="AY149" s="89"/>
      <c r="AZ149" s="89"/>
      <c r="BA149" s="89"/>
      <c r="BB149" s="89"/>
      <c r="BC149" s="89"/>
      <c r="BD149" s="89"/>
      <c r="BE149" s="18">
        <f t="shared" si="18"/>
        <v>0</v>
      </c>
      <c r="BF149" s="20">
        <f t="shared" si="19"/>
        <v>4</v>
      </c>
      <c r="BG149" s="90"/>
      <c r="BH149" s="90">
        <v>1</v>
      </c>
      <c r="BI149" s="90"/>
      <c r="BJ149" s="90"/>
      <c r="BK149" s="90">
        <v>1</v>
      </c>
      <c r="BL149" s="90"/>
      <c r="BM149" s="25">
        <f t="shared" si="21"/>
        <v>2</v>
      </c>
      <c r="BN149" s="91">
        <v>1</v>
      </c>
      <c r="BO149" s="91"/>
      <c r="BP149" s="91"/>
      <c r="BQ149" s="91"/>
      <c r="BR149" s="91"/>
      <c r="BS149" s="91"/>
      <c r="BT149" s="91"/>
      <c r="BU149" s="91"/>
      <c r="BV149" s="91"/>
      <c r="BW149" s="23">
        <f t="shared" si="22"/>
        <v>1</v>
      </c>
      <c r="BX149" s="70"/>
      <c r="BY149" s="70"/>
      <c r="BZ149" s="70"/>
      <c r="CA149" s="70"/>
      <c r="CB149" s="70"/>
      <c r="CC149" s="70"/>
      <c r="CD149" s="70"/>
      <c r="CE149" s="194"/>
      <c r="CF149" s="194"/>
      <c r="CG149" s="194"/>
      <c r="CH149" s="194"/>
      <c r="CI149" s="194"/>
      <c r="CJ149" s="194"/>
      <c r="CK149" s="194"/>
      <c r="CL149" s="194"/>
      <c r="CM149" s="194"/>
      <c r="CN149" s="194"/>
      <c r="CO149" s="194"/>
      <c r="CP149" s="194"/>
      <c r="CQ149" s="194"/>
      <c r="CR149" s="194"/>
      <c r="CS149" s="194"/>
      <c r="CT149" s="194"/>
      <c r="CU149" s="194"/>
      <c r="CV149" s="194"/>
      <c r="CW149" s="194"/>
      <c r="CX149" s="194"/>
      <c r="CY149" s="194"/>
      <c r="CZ149" s="194"/>
      <c r="DA149" s="194"/>
      <c r="DB149" s="194"/>
      <c r="DC149" s="194"/>
      <c r="DD149" s="194"/>
      <c r="DE149" s="194"/>
      <c r="DF149" s="194"/>
      <c r="DG149" s="194"/>
      <c r="DH149" s="194"/>
      <c r="DI149" s="194"/>
      <c r="DJ149" s="194"/>
      <c r="DK149" s="194"/>
      <c r="DL149" s="194"/>
      <c r="DM149" s="194"/>
      <c r="DN149" s="194"/>
      <c r="DO149" s="194"/>
      <c r="DP149" s="194"/>
      <c r="DQ149" s="194"/>
      <c r="DR149" s="194"/>
      <c r="DS149" s="194"/>
      <c r="DT149" s="194"/>
      <c r="DU149" s="194"/>
      <c r="DV149" s="194"/>
      <c r="DW149" s="194"/>
      <c r="DX149" s="194"/>
      <c r="DY149" s="194"/>
      <c r="DZ149" s="194"/>
      <c r="EA149" s="194"/>
      <c r="EB149" s="194"/>
      <c r="EC149" s="194"/>
      <c r="ED149" s="194"/>
      <c r="EE149" s="194"/>
      <c r="EF149" s="194"/>
      <c r="EG149" s="194"/>
      <c r="EH149" s="194"/>
      <c r="EI149" s="194"/>
      <c r="EJ149" s="194"/>
      <c r="EK149" s="194"/>
      <c r="EL149" s="194"/>
      <c r="EM149" s="194"/>
      <c r="EN149" s="194"/>
      <c r="EO149" s="194"/>
      <c r="EP149" s="194"/>
      <c r="EQ149" s="194"/>
      <c r="ER149" s="194"/>
      <c r="ES149" s="194"/>
      <c r="ET149" s="194"/>
      <c r="EU149" s="194"/>
      <c r="EV149" s="194"/>
      <c r="EW149" s="194"/>
      <c r="EX149" s="194"/>
      <c r="EY149" s="194"/>
      <c r="EZ149" s="194"/>
      <c r="FA149" s="194"/>
      <c r="FB149" s="194"/>
      <c r="FC149" s="194"/>
      <c r="FD149" s="194"/>
      <c r="FE149" s="194"/>
      <c r="FF149" s="194"/>
      <c r="FG149" s="194"/>
      <c r="FH149" s="194"/>
      <c r="FI149" s="194"/>
      <c r="FJ149" s="194"/>
      <c r="FK149" s="194"/>
      <c r="FL149" s="194"/>
      <c r="FM149" s="194"/>
      <c r="FN149" s="194"/>
      <c r="FO149" s="194"/>
      <c r="FP149" s="194"/>
      <c r="FQ149" s="194"/>
      <c r="FR149" s="194"/>
      <c r="FS149" s="194"/>
      <c r="FT149" s="194"/>
      <c r="FU149" s="194"/>
      <c r="FV149" s="194"/>
      <c r="FW149" s="194"/>
      <c r="FX149" s="194"/>
      <c r="FY149" s="194"/>
      <c r="FZ149" s="194"/>
      <c r="GA149" s="194"/>
      <c r="GB149" s="194"/>
      <c r="GC149" s="194"/>
      <c r="GD149" s="194"/>
      <c r="GE149" s="194"/>
      <c r="GF149" s="194"/>
      <c r="GG149" s="194"/>
      <c r="GH149" s="194"/>
      <c r="GI149" s="194"/>
      <c r="GJ149" s="194"/>
      <c r="GK149" s="194"/>
      <c r="GL149" s="194"/>
      <c r="GM149" s="194"/>
      <c r="GN149" s="194"/>
      <c r="GO149" s="194"/>
      <c r="GP149" s="194"/>
      <c r="GQ149" s="194"/>
      <c r="GR149" s="194"/>
      <c r="GS149" s="194"/>
      <c r="GT149" s="194"/>
      <c r="GU149" s="194"/>
      <c r="GV149" s="194"/>
      <c r="GW149" s="194"/>
      <c r="GX149" s="194"/>
      <c r="GY149" s="194"/>
      <c r="GZ149" s="194"/>
      <c r="HA149" s="194"/>
      <c r="HB149" s="194"/>
      <c r="HC149" s="194"/>
      <c r="HD149" s="194"/>
      <c r="HE149" s="194"/>
      <c r="HF149" s="194"/>
      <c r="HG149" s="194"/>
      <c r="HH149" s="194"/>
      <c r="HI149" s="194"/>
      <c r="HJ149" s="194"/>
      <c r="HK149" s="194"/>
      <c r="HL149" s="194"/>
      <c r="HM149" s="194"/>
      <c r="HN149" s="194"/>
      <c r="HO149" s="194"/>
      <c r="HP149" s="194"/>
      <c r="HQ149" s="194"/>
      <c r="HR149" s="194"/>
      <c r="HS149" s="194"/>
      <c r="HT149" s="194"/>
      <c r="HU149" s="194"/>
      <c r="HV149" s="194"/>
      <c r="HW149" s="194"/>
      <c r="HX149" s="194"/>
      <c r="HY149" s="194"/>
      <c r="HZ149" s="194"/>
      <c r="IA149" s="194"/>
      <c r="IB149" s="194"/>
      <c r="IC149" s="194"/>
      <c r="ID149" s="194"/>
      <c r="IE149" s="194"/>
      <c r="IF149" s="194"/>
      <c r="IG149" s="194"/>
      <c r="IH149" s="194"/>
      <c r="II149" s="194"/>
      <c r="IJ149" s="194"/>
      <c r="IK149" s="194"/>
      <c r="IL149" s="194"/>
      <c r="IM149" s="194"/>
      <c r="IN149" s="194"/>
      <c r="IO149" s="194"/>
      <c r="IP149" s="194"/>
      <c r="IQ149" s="194"/>
      <c r="IR149" s="194"/>
      <c r="IS149" s="194"/>
      <c r="IT149" s="194"/>
      <c r="IU149" s="194"/>
      <c r="IV149" s="194"/>
      <c r="IW149" s="194"/>
      <c r="IX149" s="194"/>
      <c r="IY149" s="194"/>
      <c r="IZ149" s="194"/>
      <c r="JA149" s="194"/>
      <c r="JB149" s="194"/>
      <c r="JC149" s="194"/>
      <c r="JD149" s="194"/>
      <c r="JE149" s="194"/>
      <c r="JF149" s="194"/>
      <c r="JG149" s="194"/>
      <c r="JH149" s="194"/>
      <c r="JI149" s="194"/>
      <c r="JJ149" s="194"/>
      <c r="JK149" s="194"/>
      <c r="JL149" s="194"/>
      <c r="JM149" s="194"/>
      <c r="JN149" s="194"/>
      <c r="JO149" s="194"/>
      <c r="JP149" s="194"/>
      <c r="JQ149" s="194"/>
      <c r="JR149" s="194"/>
      <c r="JS149" s="194"/>
      <c r="JT149" s="194"/>
      <c r="JU149" s="194"/>
      <c r="JV149" s="194"/>
      <c r="JW149" s="194"/>
      <c r="JX149" s="194"/>
      <c r="JY149" s="194"/>
      <c r="JZ149" s="194"/>
      <c r="KA149" s="194"/>
      <c r="KB149" s="194"/>
      <c r="KC149" s="194"/>
    </row>
    <row r="150" spans="1:289" s="92" customFormat="1" ht="191.25" x14ac:dyDescent="0.25">
      <c r="A150" s="373" t="s">
        <v>787</v>
      </c>
      <c r="B150" s="114"/>
      <c r="C150" s="84"/>
      <c r="D150" s="115" t="s">
        <v>1464</v>
      </c>
      <c r="E150" s="116" t="s">
        <v>1487</v>
      </c>
      <c r="F150" s="115" t="s">
        <v>1466</v>
      </c>
      <c r="G150" s="115" t="s">
        <v>1466</v>
      </c>
      <c r="H150" s="81"/>
      <c r="I150" s="124"/>
      <c r="J150" s="50"/>
      <c r="K150" s="50"/>
      <c r="L150" s="50"/>
      <c r="M150" s="125"/>
      <c r="N150" s="111">
        <f t="shared" si="20"/>
        <v>4</v>
      </c>
      <c r="O150" s="109" t="s">
        <v>788</v>
      </c>
      <c r="P150" s="83" t="s">
        <v>789</v>
      </c>
      <c r="Q150" s="68">
        <v>2011</v>
      </c>
      <c r="R150" s="391" t="s">
        <v>790</v>
      </c>
      <c r="S150" s="138" t="s">
        <v>791</v>
      </c>
      <c r="T150" s="138" t="s">
        <v>792</v>
      </c>
      <c r="U150" s="81"/>
      <c r="V150" s="64" t="s">
        <v>793</v>
      </c>
      <c r="W150" s="85" t="s">
        <v>684</v>
      </c>
      <c r="X150" s="195" t="s">
        <v>794</v>
      </c>
      <c r="Y150" s="67"/>
      <c r="Z150" s="133">
        <v>1</v>
      </c>
      <c r="AA150" s="133"/>
      <c r="AB150" s="133"/>
      <c r="AC150" s="133"/>
      <c r="AD150" s="133"/>
      <c r="AE150" s="133">
        <v>1</v>
      </c>
      <c r="AF150" s="133"/>
      <c r="AG150" s="133"/>
      <c r="AH150" s="133"/>
      <c r="AI150" s="143">
        <f t="shared" si="16"/>
        <v>2</v>
      </c>
      <c r="AJ150" s="86"/>
      <c r="AK150" s="86"/>
      <c r="AL150" s="86"/>
      <c r="AM150" s="86"/>
      <c r="AN150" s="86"/>
      <c r="AO150" s="86"/>
      <c r="AP150" s="88">
        <f t="shared" si="17"/>
        <v>0</v>
      </c>
      <c r="AQ150" s="89"/>
      <c r="AR150" s="89"/>
      <c r="AS150" s="89"/>
      <c r="AT150" s="89"/>
      <c r="AU150" s="89"/>
      <c r="AV150" s="89"/>
      <c r="AW150" s="89"/>
      <c r="AX150" s="89"/>
      <c r="AY150" s="89"/>
      <c r="AZ150" s="89"/>
      <c r="BA150" s="89"/>
      <c r="BB150" s="89"/>
      <c r="BC150" s="89"/>
      <c r="BD150" s="89"/>
      <c r="BE150" s="18">
        <f t="shared" si="18"/>
        <v>0</v>
      </c>
      <c r="BF150" s="20">
        <f t="shared" si="19"/>
        <v>2</v>
      </c>
      <c r="BG150" s="90"/>
      <c r="BH150" s="90">
        <v>1</v>
      </c>
      <c r="BI150" s="90"/>
      <c r="BJ150" s="90"/>
      <c r="BK150" s="90"/>
      <c r="BL150" s="90"/>
      <c r="BM150" s="25">
        <f t="shared" si="21"/>
        <v>1</v>
      </c>
      <c r="BN150" s="91">
        <v>1</v>
      </c>
      <c r="BO150" s="91"/>
      <c r="BP150" s="91"/>
      <c r="BQ150" s="91"/>
      <c r="BR150" s="91"/>
      <c r="BS150" s="91"/>
      <c r="BT150" s="91"/>
      <c r="BU150" s="91">
        <v>1</v>
      </c>
      <c r="BV150" s="91"/>
      <c r="BW150" s="23">
        <f t="shared" si="22"/>
        <v>2</v>
      </c>
      <c r="BX150" s="70"/>
      <c r="BY150" s="70"/>
      <c r="BZ150" s="70"/>
      <c r="CA150" s="70"/>
      <c r="CB150" s="70"/>
      <c r="CC150" s="70"/>
      <c r="CD150" s="70"/>
      <c r="CE150" s="194"/>
      <c r="CF150" s="194"/>
      <c r="CG150" s="194"/>
      <c r="CH150" s="194"/>
      <c r="CI150" s="194"/>
      <c r="CJ150" s="194"/>
      <c r="CK150" s="194"/>
      <c r="CL150" s="194"/>
      <c r="CM150" s="194"/>
      <c r="CN150" s="194"/>
      <c r="CO150" s="194"/>
      <c r="CP150" s="194"/>
      <c r="CQ150" s="194"/>
      <c r="CR150" s="194"/>
      <c r="CS150" s="194"/>
      <c r="CT150" s="194"/>
      <c r="CU150" s="194"/>
      <c r="CV150" s="194"/>
      <c r="CW150" s="194"/>
      <c r="CX150" s="194"/>
      <c r="CY150" s="194"/>
      <c r="CZ150" s="194"/>
      <c r="DA150" s="194"/>
      <c r="DB150" s="194"/>
      <c r="DC150" s="194"/>
      <c r="DD150" s="194"/>
      <c r="DE150" s="194"/>
      <c r="DF150" s="194"/>
      <c r="DG150" s="194"/>
      <c r="DH150" s="194"/>
      <c r="DI150" s="194"/>
      <c r="DJ150" s="194"/>
      <c r="DK150" s="194"/>
      <c r="DL150" s="194"/>
      <c r="DM150" s="194"/>
      <c r="DN150" s="194"/>
      <c r="DO150" s="194"/>
      <c r="DP150" s="194"/>
      <c r="DQ150" s="194"/>
      <c r="DR150" s="194"/>
      <c r="DS150" s="194"/>
      <c r="DT150" s="194"/>
      <c r="DU150" s="194"/>
      <c r="DV150" s="194"/>
      <c r="DW150" s="194"/>
      <c r="DX150" s="194"/>
      <c r="DY150" s="194"/>
      <c r="DZ150" s="194"/>
      <c r="EA150" s="194"/>
      <c r="EB150" s="194"/>
      <c r="EC150" s="194"/>
      <c r="ED150" s="194"/>
      <c r="EE150" s="194"/>
      <c r="EF150" s="194"/>
      <c r="EG150" s="194"/>
      <c r="EH150" s="194"/>
      <c r="EI150" s="194"/>
      <c r="EJ150" s="194"/>
      <c r="EK150" s="194"/>
      <c r="EL150" s="194"/>
      <c r="EM150" s="194"/>
      <c r="EN150" s="194"/>
      <c r="EO150" s="194"/>
      <c r="EP150" s="194"/>
      <c r="EQ150" s="194"/>
      <c r="ER150" s="194"/>
      <c r="ES150" s="194"/>
      <c r="ET150" s="194"/>
      <c r="EU150" s="194"/>
      <c r="EV150" s="194"/>
      <c r="EW150" s="194"/>
      <c r="EX150" s="194"/>
      <c r="EY150" s="194"/>
      <c r="EZ150" s="194"/>
      <c r="FA150" s="194"/>
      <c r="FB150" s="194"/>
      <c r="FC150" s="194"/>
      <c r="FD150" s="194"/>
      <c r="FE150" s="194"/>
      <c r="FF150" s="194"/>
      <c r="FG150" s="194"/>
      <c r="FH150" s="194"/>
      <c r="FI150" s="194"/>
      <c r="FJ150" s="194"/>
      <c r="FK150" s="194"/>
      <c r="FL150" s="194"/>
      <c r="FM150" s="194"/>
      <c r="FN150" s="194"/>
      <c r="FO150" s="194"/>
      <c r="FP150" s="194"/>
      <c r="FQ150" s="194"/>
      <c r="FR150" s="194"/>
      <c r="FS150" s="194"/>
      <c r="FT150" s="194"/>
      <c r="FU150" s="194"/>
      <c r="FV150" s="194"/>
      <c r="FW150" s="194"/>
      <c r="FX150" s="194"/>
      <c r="FY150" s="194"/>
      <c r="FZ150" s="194"/>
      <c r="GA150" s="194"/>
      <c r="GB150" s="194"/>
      <c r="GC150" s="194"/>
      <c r="GD150" s="194"/>
      <c r="GE150" s="194"/>
      <c r="GF150" s="194"/>
      <c r="GG150" s="194"/>
      <c r="GH150" s="194"/>
      <c r="GI150" s="194"/>
      <c r="GJ150" s="194"/>
      <c r="GK150" s="194"/>
      <c r="GL150" s="194"/>
      <c r="GM150" s="194"/>
      <c r="GN150" s="194"/>
      <c r="GO150" s="194"/>
      <c r="GP150" s="194"/>
      <c r="GQ150" s="194"/>
      <c r="GR150" s="194"/>
      <c r="GS150" s="194"/>
      <c r="GT150" s="194"/>
      <c r="GU150" s="194"/>
      <c r="GV150" s="194"/>
      <c r="GW150" s="194"/>
      <c r="GX150" s="194"/>
      <c r="GY150" s="194"/>
      <c r="GZ150" s="194"/>
      <c r="HA150" s="194"/>
      <c r="HB150" s="194"/>
      <c r="HC150" s="194"/>
      <c r="HD150" s="194"/>
      <c r="HE150" s="194"/>
      <c r="HF150" s="194"/>
      <c r="HG150" s="194"/>
      <c r="HH150" s="194"/>
      <c r="HI150" s="194"/>
      <c r="HJ150" s="194"/>
      <c r="HK150" s="194"/>
      <c r="HL150" s="194"/>
      <c r="HM150" s="194"/>
      <c r="HN150" s="194"/>
      <c r="HO150" s="194"/>
      <c r="HP150" s="194"/>
      <c r="HQ150" s="194"/>
      <c r="HR150" s="194"/>
      <c r="HS150" s="194"/>
      <c r="HT150" s="194"/>
      <c r="HU150" s="194"/>
      <c r="HV150" s="194"/>
      <c r="HW150" s="194"/>
      <c r="HX150" s="194"/>
      <c r="HY150" s="194"/>
      <c r="HZ150" s="194"/>
      <c r="IA150" s="194"/>
      <c r="IB150" s="194"/>
      <c r="IC150" s="194"/>
      <c r="ID150" s="194"/>
      <c r="IE150" s="194"/>
      <c r="IF150" s="194"/>
      <c r="IG150" s="194"/>
      <c r="IH150" s="194"/>
      <c r="II150" s="194"/>
      <c r="IJ150" s="194"/>
      <c r="IK150" s="194"/>
      <c r="IL150" s="194"/>
      <c r="IM150" s="194"/>
      <c r="IN150" s="194"/>
      <c r="IO150" s="194"/>
      <c r="IP150" s="194"/>
      <c r="IQ150" s="194"/>
      <c r="IR150" s="194"/>
      <c r="IS150" s="194"/>
      <c r="IT150" s="194"/>
      <c r="IU150" s="194"/>
      <c r="IV150" s="194"/>
      <c r="IW150" s="194"/>
      <c r="IX150" s="194"/>
      <c r="IY150" s="194"/>
      <c r="IZ150" s="194"/>
      <c r="JA150" s="194"/>
      <c r="JB150" s="194"/>
      <c r="JC150" s="194"/>
      <c r="JD150" s="194"/>
      <c r="JE150" s="194"/>
      <c r="JF150" s="194"/>
      <c r="JG150" s="194"/>
      <c r="JH150" s="194"/>
      <c r="JI150" s="194"/>
      <c r="JJ150" s="194"/>
      <c r="JK150" s="194"/>
      <c r="JL150" s="194"/>
      <c r="JM150" s="194"/>
      <c r="JN150" s="194"/>
      <c r="JO150" s="194"/>
      <c r="JP150" s="194"/>
      <c r="JQ150" s="194"/>
      <c r="JR150" s="194"/>
      <c r="JS150" s="194"/>
      <c r="JT150" s="194"/>
      <c r="JU150" s="194"/>
      <c r="JV150" s="194"/>
      <c r="JW150" s="194"/>
      <c r="JX150" s="194"/>
      <c r="JY150" s="194"/>
      <c r="JZ150" s="194"/>
      <c r="KA150" s="194"/>
      <c r="KB150" s="194"/>
      <c r="KC150" s="194"/>
    </row>
    <row r="151" spans="1:289" s="92" customFormat="1" ht="178.5" x14ac:dyDescent="0.25">
      <c r="A151" s="373" t="s">
        <v>795</v>
      </c>
      <c r="B151" s="114"/>
      <c r="C151" s="84"/>
      <c r="D151" s="115" t="s">
        <v>1464</v>
      </c>
      <c r="E151" s="116" t="s">
        <v>1488</v>
      </c>
      <c r="F151" s="115" t="s">
        <v>1466</v>
      </c>
      <c r="G151" s="115" t="s">
        <v>1464</v>
      </c>
      <c r="H151" s="81"/>
      <c r="I151" s="124"/>
      <c r="J151" s="50"/>
      <c r="K151" s="50"/>
      <c r="L151" s="50"/>
      <c r="M151" s="125"/>
      <c r="N151" s="111">
        <f t="shared" si="20"/>
        <v>4</v>
      </c>
      <c r="O151" s="109" t="s">
        <v>796</v>
      </c>
      <c r="P151" s="83" t="s">
        <v>797</v>
      </c>
      <c r="Q151" s="68">
        <v>2010</v>
      </c>
      <c r="R151" s="138" t="s">
        <v>798</v>
      </c>
      <c r="S151" s="138" t="s">
        <v>799</v>
      </c>
      <c r="T151" s="81"/>
      <c r="U151" s="138" t="s">
        <v>800</v>
      </c>
      <c r="V151" s="64" t="s">
        <v>801</v>
      </c>
      <c r="W151" s="85" t="s">
        <v>131</v>
      </c>
      <c r="X151" s="195"/>
      <c r="Y151" s="67"/>
      <c r="Z151" s="133"/>
      <c r="AA151" s="133"/>
      <c r="AB151" s="133"/>
      <c r="AC151" s="133"/>
      <c r="AD151" s="133"/>
      <c r="AE151" s="133"/>
      <c r="AF151" s="133"/>
      <c r="AG151" s="133">
        <v>1</v>
      </c>
      <c r="AH151" s="133">
        <v>1</v>
      </c>
      <c r="AI151" s="143">
        <f t="shared" si="16"/>
        <v>2</v>
      </c>
      <c r="AJ151" s="86"/>
      <c r="AK151" s="86"/>
      <c r="AL151" s="86"/>
      <c r="AM151" s="86"/>
      <c r="AN151" s="86"/>
      <c r="AO151" s="86"/>
      <c r="AP151" s="88">
        <f t="shared" si="17"/>
        <v>0</v>
      </c>
      <c r="AQ151" s="89"/>
      <c r="AR151" s="89"/>
      <c r="AS151" s="89"/>
      <c r="AT151" s="89"/>
      <c r="AU151" s="89"/>
      <c r="AV151" s="89"/>
      <c r="AW151" s="89"/>
      <c r="AX151" s="89"/>
      <c r="AY151" s="89"/>
      <c r="AZ151" s="89"/>
      <c r="BA151" s="89"/>
      <c r="BB151" s="89"/>
      <c r="BC151" s="89"/>
      <c r="BD151" s="89"/>
      <c r="BE151" s="18">
        <f t="shared" si="18"/>
        <v>0</v>
      </c>
      <c r="BF151" s="20">
        <f t="shared" si="19"/>
        <v>2</v>
      </c>
      <c r="BG151" s="90"/>
      <c r="BH151" s="90"/>
      <c r="BI151" s="90">
        <v>1</v>
      </c>
      <c r="BJ151" s="90"/>
      <c r="BK151" s="90"/>
      <c r="BL151" s="90"/>
      <c r="BM151" s="25">
        <f t="shared" si="21"/>
        <v>1</v>
      </c>
      <c r="BN151" s="91">
        <v>1</v>
      </c>
      <c r="BO151" s="91"/>
      <c r="BP151" s="91"/>
      <c r="BQ151" s="91"/>
      <c r="BR151" s="91"/>
      <c r="BS151" s="91"/>
      <c r="BT151" s="91"/>
      <c r="BU151" s="91">
        <v>1</v>
      </c>
      <c r="BV151" s="91"/>
      <c r="BW151" s="23">
        <f t="shared" si="22"/>
        <v>2</v>
      </c>
      <c r="BX151" s="70"/>
      <c r="BY151" s="70"/>
      <c r="BZ151" s="70"/>
      <c r="CA151" s="70"/>
      <c r="CB151" s="70"/>
      <c r="CC151" s="70"/>
      <c r="CD151" s="70"/>
      <c r="CE151" s="194"/>
      <c r="CF151" s="194"/>
      <c r="CG151" s="194"/>
      <c r="CH151" s="194"/>
      <c r="CI151" s="194"/>
      <c r="CJ151" s="194"/>
      <c r="CK151" s="194"/>
      <c r="CL151" s="194"/>
      <c r="CM151" s="194"/>
      <c r="CN151" s="194"/>
      <c r="CO151" s="194"/>
      <c r="CP151" s="194"/>
      <c r="CQ151" s="194"/>
      <c r="CR151" s="194"/>
      <c r="CS151" s="194"/>
      <c r="CT151" s="194"/>
      <c r="CU151" s="194"/>
      <c r="CV151" s="194"/>
      <c r="CW151" s="194"/>
      <c r="CX151" s="194"/>
      <c r="CY151" s="194"/>
      <c r="CZ151" s="194"/>
      <c r="DA151" s="194"/>
      <c r="DB151" s="194"/>
      <c r="DC151" s="194"/>
      <c r="DD151" s="194"/>
      <c r="DE151" s="194"/>
      <c r="DF151" s="194"/>
      <c r="DG151" s="194"/>
      <c r="DH151" s="194"/>
      <c r="DI151" s="194"/>
      <c r="DJ151" s="194"/>
      <c r="DK151" s="194"/>
      <c r="DL151" s="194"/>
      <c r="DM151" s="194"/>
      <c r="DN151" s="194"/>
      <c r="DO151" s="194"/>
      <c r="DP151" s="194"/>
      <c r="DQ151" s="194"/>
      <c r="DR151" s="194"/>
      <c r="DS151" s="194"/>
      <c r="DT151" s="194"/>
      <c r="DU151" s="194"/>
      <c r="DV151" s="194"/>
      <c r="DW151" s="194"/>
      <c r="DX151" s="194"/>
      <c r="DY151" s="194"/>
      <c r="DZ151" s="194"/>
      <c r="EA151" s="194"/>
      <c r="EB151" s="194"/>
      <c r="EC151" s="194"/>
      <c r="ED151" s="194"/>
      <c r="EE151" s="194"/>
      <c r="EF151" s="194"/>
      <c r="EG151" s="194"/>
      <c r="EH151" s="194"/>
      <c r="EI151" s="194"/>
      <c r="EJ151" s="194"/>
      <c r="EK151" s="194"/>
      <c r="EL151" s="194"/>
      <c r="EM151" s="194"/>
      <c r="EN151" s="194"/>
      <c r="EO151" s="194"/>
      <c r="EP151" s="194"/>
      <c r="EQ151" s="194"/>
      <c r="ER151" s="194"/>
      <c r="ES151" s="194"/>
      <c r="ET151" s="194"/>
      <c r="EU151" s="194"/>
      <c r="EV151" s="194"/>
      <c r="EW151" s="194"/>
      <c r="EX151" s="194"/>
      <c r="EY151" s="194"/>
      <c r="EZ151" s="194"/>
      <c r="FA151" s="194"/>
      <c r="FB151" s="194"/>
      <c r="FC151" s="194"/>
      <c r="FD151" s="194"/>
      <c r="FE151" s="194"/>
      <c r="FF151" s="194"/>
      <c r="FG151" s="194"/>
      <c r="FH151" s="194"/>
      <c r="FI151" s="194"/>
      <c r="FJ151" s="194"/>
      <c r="FK151" s="194"/>
      <c r="FL151" s="194"/>
      <c r="FM151" s="194"/>
      <c r="FN151" s="194"/>
      <c r="FO151" s="194"/>
      <c r="FP151" s="194"/>
      <c r="FQ151" s="194"/>
      <c r="FR151" s="194"/>
      <c r="FS151" s="194"/>
      <c r="FT151" s="194"/>
      <c r="FU151" s="194"/>
      <c r="FV151" s="194"/>
      <c r="FW151" s="194"/>
      <c r="FX151" s="194"/>
      <c r="FY151" s="194"/>
      <c r="FZ151" s="194"/>
      <c r="GA151" s="194"/>
      <c r="GB151" s="194"/>
      <c r="GC151" s="194"/>
      <c r="GD151" s="194"/>
      <c r="GE151" s="194"/>
      <c r="GF151" s="194"/>
      <c r="GG151" s="194"/>
      <c r="GH151" s="194"/>
      <c r="GI151" s="194"/>
      <c r="GJ151" s="194"/>
      <c r="GK151" s="194"/>
      <c r="GL151" s="194"/>
      <c r="GM151" s="194"/>
      <c r="GN151" s="194"/>
      <c r="GO151" s="194"/>
      <c r="GP151" s="194"/>
      <c r="GQ151" s="194"/>
      <c r="GR151" s="194"/>
      <c r="GS151" s="194"/>
      <c r="GT151" s="194"/>
      <c r="GU151" s="194"/>
      <c r="GV151" s="194"/>
      <c r="GW151" s="194"/>
      <c r="GX151" s="194"/>
      <c r="GY151" s="194"/>
      <c r="GZ151" s="194"/>
      <c r="HA151" s="194"/>
      <c r="HB151" s="194"/>
      <c r="HC151" s="194"/>
      <c r="HD151" s="194"/>
      <c r="HE151" s="194"/>
      <c r="HF151" s="194"/>
      <c r="HG151" s="194"/>
      <c r="HH151" s="194"/>
      <c r="HI151" s="194"/>
      <c r="HJ151" s="194"/>
      <c r="HK151" s="194"/>
      <c r="HL151" s="194"/>
      <c r="HM151" s="194"/>
      <c r="HN151" s="194"/>
      <c r="HO151" s="194"/>
      <c r="HP151" s="194"/>
      <c r="HQ151" s="194"/>
      <c r="HR151" s="194"/>
      <c r="HS151" s="194"/>
      <c r="HT151" s="194"/>
      <c r="HU151" s="194"/>
      <c r="HV151" s="194"/>
      <c r="HW151" s="194"/>
      <c r="HX151" s="194"/>
      <c r="HY151" s="194"/>
      <c r="HZ151" s="194"/>
      <c r="IA151" s="194"/>
      <c r="IB151" s="194"/>
      <c r="IC151" s="194"/>
      <c r="ID151" s="194"/>
      <c r="IE151" s="194"/>
      <c r="IF151" s="194"/>
      <c r="IG151" s="194"/>
      <c r="IH151" s="194"/>
      <c r="II151" s="194"/>
      <c r="IJ151" s="194"/>
      <c r="IK151" s="194"/>
      <c r="IL151" s="194"/>
      <c r="IM151" s="194"/>
      <c r="IN151" s="194"/>
      <c r="IO151" s="194"/>
      <c r="IP151" s="194"/>
      <c r="IQ151" s="194"/>
      <c r="IR151" s="194"/>
      <c r="IS151" s="194"/>
      <c r="IT151" s="194"/>
      <c r="IU151" s="194"/>
      <c r="IV151" s="194"/>
      <c r="IW151" s="194"/>
      <c r="IX151" s="194"/>
      <c r="IY151" s="194"/>
      <c r="IZ151" s="194"/>
      <c r="JA151" s="194"/>
      <c r="JB151" s="194"/>
      <c r="JC151" s="194"/>
      <c r="JD151" s="194"/>
      <c r="JE151" s="194"/>
      <c r="JF151" s="194"/>
      <c r="JG151" s="194"/>
      <c r="JH151" s="194"/>
      <c r="JI151" s="194"/>
      <c r="JJ151" s="194"/>
      <c r="JK151" s="194"/>
      <c r="JL151" s="194"/>
      <c r="JM151" s="194"/>
      <c r="JN151" s="194"/>
      <c r="JO151" s="194"/>
      <c r="JP151" s="194"/>
      <c r="JQ151" s="194"/>
      <c r="JR151" s="194"/>
      <c r="JS151" s="194"/>
      <c r="JT151" s="194"/>
      <c r="JU151" s="194"/>
      <c r="JV151" s="194"/>
      <c r="JW151" s="194"/>
      <c r="JX151" s="194"/>
      <c r="JY151" s="194"/>
      <c r="JZ151" s="194"/>
      <c r="KA151" s="194"/>
      <c r="KB151" s="194"/>
      <c r="KC151" s="194"/>
    </row>
    <row r="152" spans="1:289" s="92" customFormat="1" ht="216.75" x14ac:dyDescent="0.25">
      <c r="A152" s="373" t="s">
        <v>802</v>
      </c>
      <c r="B152" s="114"/>
      <c r="C152" s="84"/>
      <c r="D152" s="84"/>
      <c r="E152" s="115" t="s">
        <v>1489</v>
      </c>
      <c r="F152" s="116" t="s">
        <v>1464</v>
      </c>
      <c r="G152" s="116" t="s">
        <v>1464</v>
      </c>
      <c r="H152" s="81"/>
      <c r="I152" s="124"/>
      <c r="J152" s="50"/>
      <c r="K152" s="50"/>
      <c r="L152" s="50"/>
      <c r="M152" s="125"/>
      <c r="N152" s="111">
        <f t="shared" si="20"/>
        <v>3</v>
      </c>
      <c r="O152" s="109" t="s">
        <v>803</v>
      </c>
      <c r="P152" s="83" t="s">
        <v>804</v>
      </c>
      <c r="Q152" s="68">
        <v>2010</v>
      </c>
      <c r="R152" s="138" t="s">
        <v>805</v>
      </c>
      <c r="S152" s="138" t="s">
        <v>806</v>
      </c>
      <c r="T152" s="81"/>
      <c r="U152" s="138" t="s">
        <v>807</v>
      </c>
      <c r="V152" s="64" t="s">
        <v>808</v>
      </c>
      <c r="W152" s="85" t="s">
        <v>809</v>
      </c>
      <c r="X152" s="195" t="s">
        <v>810</v>
      </c>
      <c r="Y152" s="67">
        <v>1</v>
      </c>
      <c r="Z152" s="133">
        <v>1</v>
      </c>
      <c r="AA152" s="133"/>
      <c r="AB152" s="133"/>
      <c r="AC152" s="133">
        <v>1</v>
      </c>
      <c r="AD152" s="133">
        <v>1</v>
      </c>
      <c r="AE152" s="133"/>
      <c r="AF152" s="133"/>
      <c r="AG152" s="133"/>
      <c r="AH152" s="133"/>
      <c r="AI152" s="143">
        <f t="shared" si="16"/>
        <v>3</v>
      </c>
      <c r="AJ152" s="86"/>
      <c r="AK152" s="86"/>
      <c r="AL152" s="86"/>
      <c r="AM152" s="86"/>
      <c r="AN152" s="86"/>
      <c r="AO152" s="86"/>
      <c r="AP152" s="88">
        <f t="shared" si="17"/>
        <v>0</v>
      </c>
      <c r="AQ152" s="89"/>
      <c r="AR152" s="89"/>
      <c r="AS152" s="89"/>
      <c r="AT152" s="89"/>
      <c r="AU152" s="89"/>
      <c r="AV152" s="89"/>
      <c r="AW152" s="89"/>
      <c r="AX152" s="89"/>
      <c r="AY152" s="89"/>
      <c r="AZ152" s="89"/>
      <c r="BA152" s="89"/>
      <c r="BB152" s="89"/>
      <c r="BC152" s="89"/>
      <c r="BD152" s="89"/>
      <c r="BE152" s="18">
        <f t="shared" si="18"/>
        <v>0</v>
      </c>
      <c r="BF152" s="20">
        <f t="shared" si="19"/>
        <v>3</v>
      </c>
      <c r="BG152" s="90"/>
      <c r="BH152" s="90">
        <v>1</v>
      </c>
      <c r="BI152" s="90">
        <v>1</v>
      </c>
      <c r="BJ152" s="90"/>
      <c r="BK152" s="90">
        <v>1</v>
      </c>
      <c r="BL152" s="90"/>
      <c r="BM152" s="25">
        <f t="shared" si="21"/>
        <v>3</v>
      </c>
      <c r="BN152" s="91">
        <v>1</v>
      </c>
      <c r="BO152" s="91">
        <v>1</v>
      </c>
      <c r="BP152" s="91"/>
      <c r="BQ152" s="91"/>
      <c r="BR152" s="91"/>
      <c r="BS152" s="91"/>
      <c r="BT152" s="91"/>
      <c r="BU152" s="91">
        <v>1</v>
      </c>
      <c r="BV152" s="91"/>
      <c r="BW152" s="23">
        <f t="shared" si="22"/>
        <v>3</v>
      </c>
      <c r="BX152" s="70"/>
      <c r="BY152" s="70"/>
      <c r="BZ152" s="70"/>
      <c r="CA152" s="70"/>
      <c r="CB152" s="70"/>
      <c r="CC152" s="70"/>
      <c r="CD152" s="70"/>
      <c r="CE152" s="194"/>
      <c r="CF152" s="194"/>
      <c r="CG152" s="194"/>
      <c r="CH152" s="194"/>
      <c r="CI152" s="194"/>
      <c r="CJ152" s="194"/>
      <c r="CK152" s="194"/>
      <c r="CL152" s="194"/>
      <c r="CM152" s="194"/>
      <c r="CN152" s="194"/>
      <c r="CO152" s="194"/>
      <c r="CP152" s="194"/>
      <c r="CQ152" s="194"/>
      <c r="CR152" s="194"/>
      <c r="CS152" s="194"/>
      <c r="CT152" s="194"/>
      <c r="CU152" s="194"/>
      <c r="CV152" s="194"/>
      <c r="CW152" s="194"/>
      <c r="CX152" s="194"/>
      <c r="CY152" s="194"/>
      <c r="CZ152" s="194"/>
      <c r="DA152" s="194"/>
      <c r="DB152" s="194"/>
      <c r="DC152" s="194"/>
      <c r="DD152" s="194"/>
      <c r="DE152" s="194"/>
      <c r="DF152" s="194"/>
      <c r="DG152" s="194"/>
      <c r="DH152" s="194"/>
      <c r="DI152" s="194"/>
      <c r="DJ152" s="194"/>
      <c r="DK152" s="194"/>
      <c r="DL152" s="194"/>
      <c r="DM152" s="194"/>
      <c r="DN152" s="194"/>
      <c r="DO152" s="194"/>
      <c r="DP152" s="194"/>
      <c r="DQ152" s="194"/>
      <c r="DR152" s="194"/>
      <c r="DS152" s="194"/>
      <c r="DT152" s="194"/>
      <c r="DU152" s="194"/>
      <c r="DV152" s="194"/>
      <c r="DW152" s="194"/>
      <c r="DX152" s="194"/>
      <c r="DY152" s="194"/>
      <c r="DZ152" s="194"/>
      <c r="EA152" s="194"/>
      <c r="EB152" s="194"/>
      <c r="EC152" s="194"/>
      <c r="ED152" s="194"/>
      <c r="EE152" s="194"/>
      <c r="EF152" s="194"/>
      <c r="EG152" s="194"/>
      <c r="EH152" s="194"/>
      <c r="EI152" s="194"/>
      <c r="EJ152" s="194"/>
      <c r="EK152" s="194"/>
      <c r="EL152" s="194"/>
      <c r="EM152" s="194"/>
      <c r="EN152" s="194"/>
      <c r="EO152" s="194"/>
      <c r="EP152" s="194"/>
      <c r="EQ152" s="194"/>
      <c r="ER152" s="194"/>
      <c r="ES152" s="194"/>
      <c r="ET152" s="194"/>
      <c r="EU152" s="194"/>
      <c r="EV152" s="194"/>
      <c r="EW152" s="194"/>
      <c r="EX152" s="194"/>
      <c r="EY152" s="194"/>
      <c r="EZ152" s="194"/>
      <c r="FA152" s="194"/>
      <c r="FB152" s="194"/>
      <c r="FC152" s="194"/>
      <c r="FD152" s="194"/>
      <c r="FE152" s="194"/>
      <c r="FF152" s="194"/>
      <c r="FG152" s="194"/>
      <c r="FH152" s="194"/>
      <c r="FI152" s="194"/>
      <c r="FJ152" s="194"/>
      <c r="FK152" s="194"/>
      <c r="FL152" s="194"/>
      <c r="FM152" s="194"/>
      <c r="FN152" s="194"/>
      <c r="FO152" s="194"/>
      <c r="FP152" s="194"/>
      <c r="FQ152" s="194"/>
      <c r="FR152" s="194"/>
      <c r="FS152" s="194"/>
      <c r="FT152" s="194"/>
      <c r="FU152" s="194"/>
      <c r="FV152" s="194"/>
      <c r="FW152" s="194"/>
      <c r="FX152" s="194"/>
      <c r="FY152" s="194"/>
      <c r="FZ152" s="194"/>
      <c r="GA152" s="194"/>
      <c r="GB152" s="194"/>
      <c r="GC152" s="194"/>
      <c r="GD152" s="194"/>
      <c r="GE152" s="194"/>
      <c r="GF152" s="194"/>
      <c r="GG152" s="194"/>
      <c r="GH152" s="194"/>
      <c r="GI152" s="194"/>
      <c r="GJ152" s="194"/>
      <c r="GK152" s="194"/>
      <c r="GL152" s="194"/>
      <c r="GM152" s="194"/>
      <c r="GN152" s="194"/>
      <c r="GO152" s="194"/>
      <c r="GP152" s="194"/>
      <c r="GQ152" s="194"/>
      <c r="GR152" s="194"/>
      <c r="GS152" s="194"/>
      <c r="GT152" s="194"/>
      <c r="GU152" s="194"/>
      <c r="GV152" s="194"/>
      <c r="GW152" s="194"/>
      <c r="GX152" s="194"/>
      <c r="GY152" s="194"/>
      <c r="GZ152" s="194"/>
      <c r="HA152" s="194"/>
      <c r="HB152" s="194"/>
      <c r="HC152" s="194"/>
      <c r="HD152" s="194"/>
      <c r="HE152" s="194"/>
      <c r="HF152" s="194"/>
      <c r="HG152" s="194"/>
      <c r="HH152" s="194"/>
      <c r="HI152" s="194"/>
      <c r="HJ152" s="194"/>
      <c r="HK152" s="194"/>
      <c r="HL152" s="194"/>
      <c r="HM152" s="194"/>
      <c r="HN152" s="194"/>
      <c r="HO152" s="194"/>
      <c r="HP152" s="194"/>
      <c r="HQ152" s="194"/>
      <c r="HR152" s="194"/>
      <c r="HS152" s="194"/>
      <c r="HT152" s="194"/>
      <c r="HU152" s="194"/>
      <c r="HV152" s="194"/>
      <c r="HW152" s="194"/>
      <c r="HX152" s="194"/>
      <c r="HY152" s="194"/>
      <c r="HZ152" s="194"/>
      <c r="IA152" s="194"/>
      <c r="IB152" s="194"/>
      <c r="IC152" s="194"/>
      <c r="ID152" s="194"/>
      <c r="IE152" s="194"/>
      <c r="IF152" s="194"/>
      <c r="IG152" s="194"/>
      <c r="IH152" s="194"/>
      <c r="II152" s="194"/>
      <c r="IJ152" s="194"/>
      <c r="IK152" s="194"/>
      <c r="IL152" s="194"/>
      <c r="IM152" s="194"/>
      <c r="IN152" s="194"/>
      <c r="IO152" s="194"/>
      <c r="IP152" s="194"/>
      <c r="IQ152" s="194"/>
      <c r="IR152" s="194"/>
      <c r="IS152" s="194"/>
      <c r="IT152" s="194"/>
      <c r="IU152" s="194"/>
      <c r="IV152" s="194"/>
      <c r="IW152" s="194"/>
      <c r="IX152" s="194"/>
      <c r="IY152" s="194"/>
      <c r="IZ152" s="194"/>
      <c r="JA152" s="194"/>
      <c r="JB152" s="194"/>
      <c r="JC152" s="194"/>
      <c r="JD152" s="194"/>
      <c r="JE152" s="194"/>
      <c r="JF152" s="194"/>
      <c r="JG152" s="194"/>
      <c r="JH152" s="194"/>
      <c r="JI152" s="194"/>
      <c r="JJ152" s="194"/>
      <c r="JK152" s="194"/>
      <c r="JL152" s="194"/>
      <c r="JM152" s="194"/>
      <c r="JN152" s="194"/>
      <c r="JO152" s="194"/>
      <c r="JP152" s="194"/>
      <c r="JQ152" s="194"/>
      <c r="JR152" s="194"/>
      <c r="JS152" s="194"/>
      <c r="JT152" s="194"/>
      <c r="JU152" s="194"/>
      <c r="JV152" s="194"/>
      <c r="JW152" s="194"/>
      <c r="JX152" s="194"/>
      <c r="JY152" s="194"/>
      <c r="JZ152" s="194"/>
      <c r="KA152" s="194"/>
      <c r="KB152" s="194"/>
      <c r="KC152" s="194"/>
    </row>
    <row r="153" spans="1:289" s="92" customFormat="1" ht="76.5" x14ac:dyDescent="0.25">
      <c r="A153" s="373" t="s">
        <v>811</v>
      </c>
      <c r="B153" s="114"/>
      <c r="C153" s="84"/>
      <c r="D153" s="84"/>
      <c r="E153" s="84"/>
      <c r="F153" s="115" t="s">
        <v>1464</v>
      </c>
      <c r="G153" s="115" t="s">
        <v>1464</v>
      </c>
      <c r="H153" s="81"/>
      <c r="I153" s="124"/>
      <c r="J153" s="50"/>
      <c r="K153" s="50"/>
      <c r="L153" s="50"/>
      <c r="M153" s="125"/>
      <c r="N153" s="111">
        <f t="shared" si="20"/>
        <v>2</v>
      </c>
      <c r="O153" s="109" t="s">
        <v>812</v>
      </c>
      <c r="P153" s="83" t="s">
        <v>813</v>
      </c>
      <c r="Q153" s="68" t="s">
        <v>105</v>
      </c>
      <c r="R153" s="139" t="s">
        <v>814</v>
      </c>
      <c r="S153" s="81"/>
      <c r="T153" s="81"/>
      <c r="U153" s="81"/>
      <c r="V153" s="64" t="s">
        <v>1533</v>
      </c>
      <c r="W153" s="85" t="s">
        <v>815</v>
      </c>
      <c r="X153" s="196" t="s">
        <v>816</v>
      </c>
      <c r="Y153" s="67"/>
      <c r="Z153" s="133">
        <v>1</v>
      </c>
      <c r="AA153" s="133"/>
      <c r="AB153" s="133"/>
      <c r="AC153" s="133"/>
      <c r="AD153" s="133"/>
      <c r="AE153" s="133"/>
      <c r="AF153" s="133"/>
      <c r="AG153" s="133"/>
      <c r="AH153" s="133"/>
      <c r="AI153" s="143">
        <f t="shared" si="16"/>
        <v>1</v>
      </c>
      <c r="AJ153" s="86"/>
      <c r="AK153" s="86"/>
      <c r="AL153" s="86"/>
      <c r="AM153" s="86"/>
      <c r="AN153" s="86"/>
      <c r="AO153" s="86"/>
      <c r="AP153" s="88">
        <f t="shared" si="17"/>
        <v>0</v>
      </c>
      <c r="AQ153" s="101">
        <v>1</v>
      </c>
      <c r="AR153" s="89"/>
      <c r="AS153" s="89"/>
      <c r="AT153" s="89"/>
      <c r="AU153" s="89"/>
      <c r="AV153" s="89"/>
      <c r="AW153" s="89"/>
      <c r="AX153" s="89"/>
      <c r="AY153" s="89"/>
      <c r="AZ153" s="89"/>
      <c r="BA153" s="89"/>
      <c r="BB153" s="89"/>
      <c r="BC153" s="89"/>
      <c r="BD153" s="89"/>
      <c r="BE153" s="18">
        <f t="shared" si="18"/>
        <v>1</v>
      </c>
      <c r="BF153" s="20">
        <f t="shared" si="19"/>
        <v>2</v>
      </c>
      <c r="BG153" s="90"/>
      <c r="BH153" s="90">
        <v>1</v>
      </c>
      <c r="BI153" s="90">
        <v>1</v>
      </c>
      <c r="BJ153" s="90"/>
      <c r="BK153" s="90"/>
      <c r="BL153" s="90"/>
      <c r="BM153" s="25">
        <f t="shared" si="21"/>
        <v>2</v>
      </c>
      <c r="BN153" s="91">
        <v>1</v>
      </c>
      <c r="BO153" s="91"/>
      <c r="BP153" s="91"/>
      <c r="BQ153" s="91"/>
      <c r="BR153" s="91"/>
      <c r="BS153" s="91"/>
      <c r="BT153" s="91"/>
      <c r="BU153" s="91"/>
      <c r="BV153" s="91"/>
      <c r="BW153" s="23">
        <f t="shared" si="22"/>
        <v>1</v>
      </c>
      <c r="BX153" s="70"/>
      <c r="BY153" s="70"/>
      <c r="BZ153" s="70"/>
      <c r="CA153" s="70"/>
      <c r="CB153" s="70"/>
      <c r="CC153" s="70"/>
      <c r="CD153" s="70"/>
      <c r="CE153" s="194"/>
      <c r="CF153" s="194"/>
      <c r="CG153" s="194"/>
      <c r="CH153" s="194"/>
      <c r="CI153" s="194"/>
      <c r="CJ153" s="194"/>
      <c r="CK153" s="194"/>
      <c r="CL153" s="194"/>
      <c r="CM153" s="194"/>
      <c r="CN153" s="194"/>
      <c r="CO153" s="194"/>
      <c r="CP153" s="194"/>
      <c r="CQ153" s="194"/>
      <c r="CR153" s="194"/>
      <c r="CS153" s="194"/>
      <c r="CT153" s="194"/>
      <c r="CU153" s="194"/>
      <c r="CV153" s="194"/>
      <c r="CW153" s="194"/>
      <c r="CX153" s="194"/>
      <c r="CY153" s="194"/>
      <c r="CZ153" s="194"/>
      <c r="DA153" s="194"/>
      <c r="DB153" s="194"/>
      <c r="DC153" s="194"/>
      <c r="DD153" s="194"/>
      <c r="DE153" s="194"/>
      <c r="DF153" s="194"/>
      <c r="DG153" s="194"/>
      <c r="DH153" s="194"/>
      <c r="DI153" s="194"/>
      <c r="DJ153" s="194"/>
      <c r="DK153" s="194"/>
      <c r="DL153" s="194"/>
      <c r="DM153" s="194"/>
      <c r="DN153" s="194"/>
      <c r="DO153" s="194"/>
      <c r="DP153" s="194"/>
      <c r="DQ153" s="194"/>
      <c r="DR153" s="194"/>
      <c r="DS153" s="194"/>
      <c r="DT153" s="194"/>
      <c r="DU153" s="194"/>
      <c r="DV153" s="194"/>
      <c r="DW153" s="194"/>
      <c r="DX153" s="194"/>
      <c r="DY153" s="194"/>
      <c r="DZ153" s="194"/>
      <c r="EA153" s="194"/>
      <c r="EB153" s="194"/>
      <c r="EC153" s="194"/>
      <c r="ED153" s="194"/>
      <c r="EE153" s="194"/>
      <c r="EF153" s="194"/>
      <c r="EG153" s="194"/>
      <c r="EH153" s="194"/>
      <c r="EI153" s="194"/>
      <c r="EJ153" s="194"/>
      <c r="EK153" s="194"/>
      <c r="EL153" s="194"/>
      <c r="EM153" s="194"/>
      <c r="EN153" s="194"/>
      <c r="EO153" s="194"/>
      <c r="EP153" s="194"/>
      <c r="EQ153" s="194"/>
      <c r="ER153" s="194"/>
      <c r="ES153" s="194"/>
      <c r="ET153" s="194"/>
      <c r="EU153" s="194"/>
      <c r="EV153" s="194"/>
      <c r="EW153" s="194"/>
      <c r="EX153" s="194"/>
      <c r="EY153" s="194"/>
      <c r="EZ153" s="194"/>
      <c r="FA153" s="194"/>
      <c r="FB153" s="194"/>
      <c r="FC153" s="194"/>
      <c r="FD153" s="194"/>
      <c r="FE153" s="194"/>
      <c r="FF153" s="194"/>
      <c r="FG153" s="194"/>
      <c r="FH153" s="194"/>
      <c r="FI153" s="194"/>
      <c r="FJ153" s="194"/>
      <c r="FK153" s="194"/>
      <c r="FL153" s="194"/>
      <c r="FM153" s="194"/>
      <c r="FN153" s="194"/>
      <c r="FO153" s="194"/>
      <c r="FP153" s="194"/>
      <c r="FQ153" s="194"/>
      <c r="FR153" s="194"/>
      <c r="FS153" s="194"/>
      <c r="FT153" s="194"/>
      <c r="FU153" s="194"/>
      <c r="FV153" s="194"/>
      <c r="FW153" s="194"/>
      <c r="FX153" s="194"/>
      <c r="FY153" s="194"/>
      <c r="FZ153" s="194"/>
      <c r="GA153" s="194"/>
      <c r="GB153" s="194"/>
      <c r="GC153" s="194"/>
      <c r="GD153" s="194"/>
      <c r="GE153" s="194"/>
      <c r="GF153" s="194"/>
      <c r="GG153" s="194"/>
      <c r="GH153" s="194"/>
      <c r="GI153" s="194"/>
      <c r="GJ153" s="194"/>
      <c r="GK153" s="194"/>
      <c r="GL153" s="194"/>
      <c r="GM153" s="194"/>
      <c r="GN153" s="194"/>
      <c r="GO153" s="194"/>
      <c r="GP153" s="194"/>
      <c r="GQ153" s="194"/>
      <c r="GR153" s="194"/>
      <c r="GS153" s="194"/>
      <c r="GT153" s="194"/>
      <c r="GU153" s="194"/>
      <c r="GV153" s="194"/>
      <c r="GW153" s="194"/>
      <c r="GX153" s="194"/>
      <c r="GY153" s="194"/>
      <c r="GZ153" s="194"/>
      <c r="HA153" s="194"/>
      <c r="HB153" s="194"/>
      <c r="HC153" s="194"/>
      <c r="HD153" s="194"/>
      <c r="HE153" s="194"/>
      <c r="HF153" s="194"/>
      <c r="HG153" s="194"/>
      <c r="HH153" s="194"/>
      <c r="HI153" s="194"/>
      <c r="HJ153" s="194"/>
      <c r="HK153" s="194"/>
      <c r="HL153" s="194"/>
      <c r="HM153" s="194"/>
      <c r="HN153" s="194"/>
      <c r="HO153" s="194"/>
      <c r="HP153" s="194"/>
      <c r="HQ153" s="194"/>
      <c r="HR153" s="194"/>
      <c r="HS153" s="194"/>
      <c r="HT153" s="194"/>
      <c r="HU153" s="194"/>
      <c r="HV153" s="194"/>
      <c r="HW153" s="194"/>
      <c r="HX153" s="194"/>
      <c r="HY153" s="194"/>
      <c r="HZ153" s="194"/>
      <c r="IA153" s="194"/>
      <c r="IB153" s="194"/>
      <c r="IC153" s="194"/>
      <c r="ID153" s="194"/>
      <c r="IE153" s="194"/>
      <c r="IF153" s="194"/>
      <c r="IG153" s="194"/>
      <c r="IH153" s="194"/>
      <c r="II153" s="194"/>
      <c r="IJ153" s="194"/>
      <c r="IK153" s="194"/>
      <c r="IL153" s="194"/>
      <c r="IM153" s="194"/>
      <c r="IN153" s="194"/>
      <c r="IO153" s="194"/>
      <c r="IP153" s="194"/>
      <c r="IQ153" s="194"/>
      <c r="IR153" s="194"/>
      <c r="IS153" s="194"/>
      <c r="IT153" s="194"/>
      <c r="IU153" s="194"/>
      <c r="IV153" s="194"/>
      <c r="IW153" s="194"/>
      <c r="IX153" s="194"/>
      <c r="IY153" s="194"/>
      <c r="IZ153" s="194"/>
      <c r="JA153" s="194"/>
      <c r="JB153" s="194"/>
      <c r="JC153" s="194"/>
      <c r="JD153" s="194"/>
      <c r="JE153" s="194"/>
      <c r="JF153" s="194"/>
      <c r="JG153" s="194"/>
      <c r="JH153" s="194"/>
      <c r="JI153" s="194"/>
      <c r="JJ153" s="194"/>
      <c r="JK153" s="194"/>
      <c r="JL153" s="194"/>
      <c r="JM153" s="194"/>
      <c r="JN153" s="194"/>
      <c r="JO153" s="194"/>
      <c r="JP153" s="194"/>
      <c r="JQ153" s="194"/>
      <c r="JR153" s="194"/>
      <c r="JS153" s="194"/>
      <c r="JT153" s="194"/>
      <c r="JU153" s="194"/>
      <c r="JV153" s="194"/>
      <c r="JW153" s="194"/>
      <c r="JX153" s="194"/>
      <c r="JY153" s="194"/>
      <c r="JZ153" s="194"/>
      <c r="KA153" s="194"/>
      <c r="KB153" s="194"/>
      <c r="KC153" s="194"/>
    </row>
    <row r="154" spans="1:289" s="92" customFormat="1" ht="127.5" x14ac:dyDescent="0.25">
      <c r="A154" s="373" t="s">
        <v>817</v>
      </c>
      <c r="B154" s="114"/>
      <c r="C154" s="84"/>
      <c r="D154" s="84"/>
      <c r="E154" s="115" t="s">
        <v>1473</v>
      </c>
      <c r="F154" s="115" t="s">
        <v>1464</v>
      </c>
      <c r="G154" s="115" t="s">
        <v>1464</v>
      </c>
      <c r="H154" s="81"/>
      <c r="I154" s="124"/>
      <c r="J154" s="50"/>
      <c r="K154" s="50"/>
      <c r="L154" s="50"/>
      <c r="M154" s="125"/>
      <c r="N154" s="111">
        <f t="shared" si="20"/>
        <v>3</v>
      </c>
      <c r="O154" s="109" t="s">
        <v>1616</v>
      </c>
      <c r="P154" s="83" t="s">
        <v>1617</v>
      </c>
      <c r="Q154" s="68">
        <v>2008</v>
      </c>
      <c r="R154" s="138" t="s">
        <v>818</v>
      </c>
      <c r="S154" s="138" t="s">
        <v>819</v>
      </c>
      <c r="T154" s="81"/>
      <c r="U154" s="138" t="s">
        <v>820</v>
      </c>
      <c r="V154" s="64" t="s">
        <v>821</v>
      </c>
      <c r="W154" s="85" t="s">
        <v>822</v>
      </c>
      <c r="X154" s="195"/>
      <c r="Y154" s="67">
        <v>1</v>
      </c>
      <c r="Z154" s="133"/>
      <c r="AA154" s="133"/>
      <c r="AB154" s="133"/>
      <c r="AC154" s="133">
        <v>1</v>
      </c>
      <c r="AD154" s="133"/>
      <c r="AE154" s="133">
        <v>1</v>
      </c>
      <c r="AF154" s="133"/>
      <c r="AG154" s="133"/>
      <c r="AH154" s="133"/>
      <c r="AI154" s="143">
        <f t="shared" si="16"/>
        <v>2</v>
      </c>
      <c r="AJ154" s="86"/>
      <c r="AK154" s="86">
        <v>1</v>
      </c>
      <c r="AL154" s="86"/>
      <c r="AM154" s="86"/>
      <c r="AN154" s="86"/>
      <c r="AO154" s="86"/>
      <c r="AP154" s="88">
        <f t="shared" si="17"/>
        <v>1</v>
      </c>
      <c r="AQ154" s="89"/>
      <c r="AR154" s="89"/>
      <c r="AS154" s="89"/>
      <c r="AT154" s="89"/>
      <c r="AU154" s="89"/>
      <c r="AV154" s="89"/>
      <c r="AW154" s="89"/>
      <c r="AX154" s="89"/>
      <c r="AY154" s="89"/>
      <c r="AZ154" s="89"/>
      <c r="BA154" s="89"/>
      <c r="BB154" s="89"/>
      <c r="BC154" s="89"/>
      <c r="BD154" s="89"/>
      <c r="BE154" s="18">
        <f t="shared" si="18"/>
        <v>0</v>
      </c>
      <c r="BF154" s="20">
        <f t="shared" si="19"/>
        <v>3</v>
      </c>
      <c r="BG154" s="90">
        <v>1</v>
      </c>
      <c r="BH154" s="90">
        <v>1</v>
      </c>
      <c r="BI154" s="90"/>
      <c r="BJ154" s="90"/>
      <c r="BK154" s="90"/>
      <c r="BL154" s="90"/>
      <c r="BM154" s="25">
        <f t="shared" si="21"/>
        <v>2</v>
      </c>
      <c r="BN154" s="91">
        <v>1</v>
      </c>
      <c r="BO154" s="91"/>
      <c r="BP154" s="91"/>
      <c r="BQ154" s="91"/>
      <c r="BR154" s="91"/>
      <c r="BS154" s="91"/>
      <c r="BT154" s="91"/>
      <c r="BU154" s="91">
        <v>1</v>
      </c>
      <c r="BV154" s="91"/>
      <c r="BW154" s="23">
        <f t="shared" si="22"/>
        <v>2</v>
      </c>
      <c r="BX154" s="70"/>
      <c r="BY154" s="70"/>
      <c r="BZ154" s="70"/>
      <c r="CA154" s="70"/>
      <c r="CB154" s="70"/>
      <c r="CC154" s="70"/>
      <c r="CD154" s="70"/>
      <c r="CE154" s="194"/>
      <c r="CF154" s="194"/>
      <c r="CG154" s="194"/>
      <c r="CH154" s="194"/>
      <c r="CI154" s="194"/>
      <c r="CJ154" s="194"/>
      <c r="CK154" s="194"/>
      <c r="CL154" s="194"/>
      <c r="CM154" s="194"/>
      <c r="CN154" s="194"/>
      <c r="CO154" s="194"/>
      <c r="CP154" s="194"/>
      <c r="CQ154" s="194"/>
      <c r="CR154" s="194"/>
      <c r="CS154" s="194"/>
      <c r="CT154" s="194"/>
      <c r="CU154" s="194"/>
      <c r="CV154" s="194"/>
      <c r="CW154" s="194"/>
      <c r="CX154" s="194"/>
      <c r="CY154" s="194"/>
      <c r="CZ154" s="194"/>
      <c r="DA154" s="194"/>
      <c r="DB154" s="194"/>
      <c r="DC154" s="194"/>
      <c r="DD154" s="194"/>
      <c r="DE154" s="194"/>
      <c r="DF154" s="194"/>
      <c r="DG154" s="194"/>
      <c r="DH154" s="194"/>
      <c r="DI154" s="194"/>
      <c r="DJ154" s="194"/>
      <c r="DK154" s="194"/>
      <c r="DL154" s="194"/>
      <c r="DM154" s="194"/>
      <c r="DN154" s="194"/>
      <c r="DO154" s="194"/>
      <c r="DP154" s="194"/>
      <c r="DQ154" s="194"/>
      <c r="DR154" s="194"/>
      <c r="DS154" s="194"/>
      <c r="DT154" s="194"/>
      <c r="DU154" s="194"/>
      <c r="DV154" s="194"/>
      <c r="DW154" s="194"/>
      <c r="DX154" s="194"/>
      <c r="DY154" s="194"/>
      <c r="DZ154" s="194"/>
      <c r="EA154" s="194"/>
      <c r="EB154" s="194"/>
      <c r="EC154" s="194"/>
      <c r="ED154" s="194"/>
      <c r="EE154" s="194"/>
      <c r="EF154" s="194"/>
      <c r="EG154" s="194"/>
      <c r="EH154" s="194"/>
      <c r="EI154" s="194"/>
      <c r="EJ154" s="194"/>
      <c r="EK154" s="194"/>
      <c r="EL154" s="194"/>
      <c r="EM154" s="194"/>
      <c r="EN154" s="194"/>
      <c r="EO154" s="194"/>
      <c r="EP154" s="194"/>
      <c r="EQ154" s="194"/>
      <c r="ER154" s="194"/>
      <c r="ES154" s="194"/>
      <c r="ET154" s="194"/>
      <c r="EU154" s="194"/>
      <c r="EV154" s="194"/>
      <c r="EW154" s="194"/>
      <c r="EX154" s="194"/>
      <c r="EY154" s="194"/>
      <c r="EZ154" s="194"/>
      <c r="FA154" s="194"/>
      <c r="FB154" s="194"/>
      <c r="FC154" s="194"/>
      <c r="FD154" s="194"/>
      <c r="FE154" s="194"/>
      <c r="FF154" s="194"/>
      <c r="FG154" s="194"/>
      <c r="FH154" s="194"/>
      <c r="FI154" s="194"/>
      <c r="FJ154" s="194"/>
      <c r="FK154" s="194"/>
      <c r="FL154" s="194"/>
      <c r="FM154" s="194"/>
      <c r="FN154" s="194"/>
      <c r="FO154" s="194"/>
      <c r="FP154" s="194"/>
      <c r="FQ154" s="194"/>
      <c r="FR154" s="194"/>
      <c r="FS154" s="194"/>
      <c r="FT154" s="194"/>
      <c r="FU154" s="194"/>
      <c r="FV154" s="194"/>
      <c r="FW154" s="194"/>
      <c r="FX154" s="194"/>
      <c r="FY154" s="194"/>
      <c r="FZ154" s="194"/>
      <c r="GA154" s="194"/>
      <c r="GB154" s="194"/>
      <c r="GC154" s="194"/>
      <c r="GD154" s="194"/>
      <c r="GE154" s="194"/>
      <c r="GF154" s="194"/>
      <c r="GG154" s="194"/>
      <c r="GH154" s="194"/>
      <c r="GI154" s="194"/>
      <c r="GJ154" s="194"/>
      <c r="GK154" s="194"/>
      <c r="GL154" s="194"/>
      <c r="GM154" s="194"/>
      <c r="GN154" s="194"/>
      <c r="GO154" s="194"/>
      <c r="GP154" s="194"/>
      <c r="GQ154" s="194"/>
      <c r="GR154" s="194"/>
      <c r="GS154" s="194"/>
      <c r="GT154" s="194"/>
      <c r="GU154" s="194"/>
      <c r="GV154" s="194"/>
      <c r="GW154" s="194"/>
      <c r="GX154" s="194"/>
      <c r="GY154" s="194"/>
      <c r="GZ154" s="194"/>
      <c r="HA154" s="194"/>
      <c r="HB154" s="194"/>
      <c r="HC154" s="194"/>
      <c r="HD154" s="194"/>
      <c r="HE154" s="194"/>
      <c r="HF154" s="194"/>
      <c r="HG154" s="194"/>
      <c r="HH154" s="194"/>
      <c r="HI154" s="194"/>
      <c r="HJ154" s="194"/>
      <c r="HK154" s="194"/>
      <c r="HL154" s="194"/>
      <c r="HM154" s="194"/>
      <c r="HN154" s="194"/>
      <c r="HO154" s="194"/>
      <c r="HP154" s="194"/>
      <c r="HQ154" s="194"/>
      <c r="HR154" s="194"/>
      <c r="HS154" s="194"/>
      <c r="HT154" s="194"/>
      <c r="HU154" s="194"/>
      <c r="HV154" s="194"/>
      <c r="HW154" s="194"/>
      <c r="HX154" s="194"/>
      <c r="HY154" s="194"/>
      <c r="HZ154" s="194"/>
      <c r="IA154" s="194"/>
      <c r="IB154" s="194"/>
      <c r="IC154" s="194"/>
      <c r="ID154" s="194"/>
      <c r="IE154" s="194"/>
      <c r="IF154" s="194"/>
      <c r="IG154" s="194"/>
      <c r="IH154" s="194"/>
      <c r="II154" s="194"/>
      <c r="IJ154" s="194"/>
      <c r="IK154" s="194"/>
      <c r="IL154" s="194"/>
      <c r="IM154" s="194"/>
      <c r="IN154" s="194"/>
      <c r="IO154" s="194"/>
      <c r="IP154" s="194"/>
      <c r="IQ154" s="194"/>
      <c r="IR154" s="194"/>
      <c r="IS154" s="194"/>
      <c r="IT154" s="194"/>
      <c r="IU154" s="194"/>
      <c r="IV154" s="194"/>
      <c r="IW154" s="194"/>
      <c r="IX154" s="194"/>
      <c r="IY154" s="194"/>
      <c r="IZ154" s="194"/>
      <c r="JA154" s="194"/>
      <c r="JB154" s="194"/>
      <c r="JC154" s="194"/>
      <c r="JD154" s="194"/>
      <c r="JE154" s="194"/>
      <c r="JF154" s="194"/>
      <c r="JG154" s="194"/>
      <c r="JH154" s="194"/>
      <c r="JI154" s="194"/>
      <c r="JJ154" s="194"/>
      <c r="JK154" s="194"/>
      <c r="JL154" s="194"/>
      <c r="JM154" s="194"/>
      <c r="JN154" s="194"/>
      <c r="JO154" s="194"/>
      <c r="JP154" s="194"/>
      <c r="JQ154" s="194"/>
      <c r="JR154" s="194"/>
      <c r="JS154" s="194"/>
      <c r="JT154" s="194"/>
      <c r="JU154" s="194"/>
      <c r="JV154" s="194"/>
      <c r="JW154" s="194"/>
      <c r="JX154" s="194"/>
      <c r="JY154" s="194"/>
      <c r="JZ154" s="194"/>
      <c r="KA154" s="194"/>
      <c r="KB154" s="194"/>
      <c r="KC154" s="194"/>
    </row>
    <row r="155" spans="1:289" s="92" customFormat="1" ht="280.5" x14ac:dyDescent="0.25">
      <c r="A155" s="373" t="s">
        <v>823</v>
      </c>
      <c r="B155" s="114"/>
      <c r="C155" s="84"/>
      <c r="D155" s="84"/>
      <c r="E155" s="115" t="s">
        <v>1490</v>
      </c>
      <c r="F155" s="115" t="s">
        <v>1464</v>
      </c>
      <c r="G155" s="115" t="s">
        <v>1464</v>
      </c>
      <c r="H155" s="81"/>
      <c r="I155" s="124"/>
      <c r="J155" s="50"/>
      <c r="K155" s="50"/>
      <c r="L155" s="50"/>
      <c r="M155" s="125"/>
      <c r="N155" s="111">
        <f t="shared" si="20"/>
        <v>3</v>
      </c>
      <c r="O155" s="109" t="s">
        <v>824</v>
      </c>
      <c r="P155" s="83" t="s">
        <v>825</v>
      </c>
      <c r="Q155" s="68">
        <v>2007</v>
      </c>
      <c r="R155" s="138" t="s">
        <v>826</v>
      </c>
      <c r="S155" s="138" t="s">
        <v>827</v>
      </c>
      <c r="T155" s="81"/>
      <c r="U155" s="138" t="s">
        <v>828</v>
      </c>
      <c r="V155" s="64" t="s">
        <v>829</v>
      </c>
      <c r="W155" s="85" t="s">
        <v>830</v>
      </c>
      <c r="X155" s="195" t="s">
        <v>831</v>
      </c>
      <c r="Y155" s="67"/>
      <c r="Z155" s="133"/>
      <c r="AA155" s="133"/>
      <c r="AB155" s="133"/>
      <c r="AC155" s="133">
        <v>1</v>
      </c>
      <c r="AD155" s="133"/>
      <c r="AE155" s="133"/>
      <c r="AF155" s="133"/>
      <c r="AG155" s="133"/>
      <c r="AH155" s="133"/>
      <c r="AI155" s="143">
        <f t="shared" si="16"/>
        <v>1</v>
      </c>
      <c r="AJ155" s="86"/>
      <c r="AK155" s="86"/>
      <c r="AL155" s="86"/>
      <c r="AM155" s="86"/>
      <c r="AN155" s="86">
        <v>1</v>
      </c>
      <c r="AO155" s="86"/>
      <c r="AP155" s="88">
        <f t="shared" si="17"/>
        <v>1</v>
      </c>
      <c r="AQ155" s="89"/>
      <c r="AR155" s="89"/>
      <c r="AS155" s="89"/>
      <c r="AT155" s="89"/>
      <c r="AU155" s="89"/>
      <c r="AV155" s="89"/>
      <c r="AW155" s="89"/>
      <c r="AX155" s="89"/>
      <c r="AY155" s="89"/>
      <c r="AZ155" s="89"/>
      <c r="BA155" s="89"/>
      <c r="BB155" s="89"/>
      <c r="BC155" s="89"/>
      <c r="BD155" s="89"/>
      <c r="BE155" s="18">
        <f t="shared" si="18"/>
        <v>0</v>
      </c>
      <c r="BF155" s="20">
        <f t="shared" si="19"/>
        <v>2</v>
      </c>
      <c r="BG155" s="90"/>
      <c r="BH155" s="90"/>
      <c r="BI155" s="90">
        <v>1</v>
      </c>
      <c r="BJ155" s="90"/>
      <c r="BK155" s="90"/>
      <c r="BL155" s="90"/>
      <c r="BM155" s="25">
        <f t="shared" si="21"/>
        <v>1</v>
      </c>
      <c r="BN155" s="91">
        <v>1</v>
      </c>
      <c r="BO155" s="91"/>
      <c r="BP155" s="91"/>
      <c r="BQ155" s="91"/>
      <c r="BR155" s="91"/>
      <c r="BS155" s="91"/>
      <c r="BT155" s="91"/>
      <c r="BU155" s="91">
        <v>1</v>
      </c>
      <c r="BV155" s="91"/>
      <c r="BW155" s="23">
        <f t="shared" si="22"/>
        <v>2</v>
      </c>
      <c r="BX155" s="70"/>
      <c r="BY155" s="70"/>
      <c r="BZ155" s="70"/>
      <c r="CA155" s="70"/>
      <c r="CB155" s="70"/>
      <c r="CC155" s="70"/>
      <c r="CD155" s="70"/>
      <c r="CE155" s="194"/>
      <c r="CF155" s="194"/>
      <c r="CG155" s="194"/>
      <c r="CH155" s="194"/>
      <c r="CI155" s="194"/>
      <c r="CJ155" s="194"/>
      <c r="CK155" s="194"/>
      <c r="CL155" s="194"/>
      <c r="CM155" s="194"/>
      <c r="CN155" s="194"/>
      <c r="CO155" s="194"/>
      <c r="CP155" s="194"/>
      <c r="CQ155" s="194"/>
      <c r="CR155" s="194"/>
      <c r="CS155" s="194"/>
      <c r="CT155" s="194"/>
      <c r="CU155" s="194"/>
      <c r="CV155" s="194"/>
      <c r="CW155" s="194"/>
      <c r="CX155" s="194"/>
      <c r="CY155" s="194"/>
      <c r="CZ155" s="194"/>
      <c r="DA155" s="194"/>
      <c r="DB155" s="194"/>
      <c r="DC155" s="194"/>
      <c r="DD155" s="194"/>
      <c r="DE155" s="194"/>
      <c r="DF155" s="194"/>
      <c r="DG155" s="194"/>
      <c r="DH155" s="194"/>
      <c r="DI155" s="194"/>
      <c r="DJ155" s="194"/>
      <c r="DK155" s="194"/>
      <c r="DL155" s="194"/>
      <c r="DM155" s="194"/>
      <c r="DN155" s="194"/>
      <c r="DO155" s="194"/>
      <c r="DP155" s="194"/>
      <c r="DQ155" s="194"/>
      <c r="DR155" s="194"/>
      <c r="DS155" s="194"/>
      <c r="DT155" s="194"/>
      <c r="DU155" s="194"/>
      <c r="DV155" s="194"/>
      <c r="DW155" s="194"/>
      <c r="DX155" s="194"/>
      <c r="DY155" s="194"/>
      <c r="DZ155" s="194"/>
      <c r="EA155" s="194"/>
      <c r="EB155" s="194"/>
      <c r="EC155" s="194"/>
      <c r="ED155" s="194"/>
      <c r="EE155" s="194"/>
      <c r="EF155" s="194"/>
      <c r="EG155" s="194"/>
      <c r="EH155" s="194"/>
      <c r="EI155" s="194"/>
      <c r="EJ155" s="194"/>
      <c r="EK155" s="194"/>
      <c r="EL155" s="194"/>
      <c r="EM155" s="194"/>
      <c r="EN155" s="194"/>
      <c r="EO155" s="194"/>
      <c r="EP155" s="194"/>
      <c r="EQ155" s="194"/>
      <c r="ER155" s="194"/>
      <c r="ES155" s="194"/>
      <c r="ET155" s="194"/>
      <c r="EU155" s="194"/>
      <c r="EV155" s="194"/>
      <c r="EW155" s="194"/>
      <c r="EX155" s="194"/>
      <c r="EY155" s="194"/>
      <c r="EZ155" s="194"/>
      <c r="FA155" s="194"/>
      <c r="FB155" s="194"/>
      <c r="FC155" s="194"/>
      <c r="FD155" s="194"/>
      <c r="FE155" s="194"/>
      <c r="FF155" s="194"/>
      <c r="FG155" s="194"/>
      <c r="FH155" s="194"/>
      <c r="FI155" s="194"/>
      <c r="FJ155" s="194"/>
      <c r="FK155" s="194"/>
      <c r="FL155" s="194"/>
      <c r="FM155" s="194"/>
      <c r="FN155" s="194"/>
      <c r="FO155" s="194"/>
      <c r="FP155" s="194"/>
      <c r="FQ155" s="194"/>
      <c r="FR155" s="194"/>
      <c r="FS155" s="194"/>
      <c r="FT155" s="194"/>
      <c r="FU155" s="194"/>
      <c r="FV155" s="194"/>
      <c r="FW155" s="194"/>
      <c r="FX155" s="194"/>
      <c r="FY155" s="194"/>
      <c r="FZ155" s="194"/>
      <c r="GA155" s="194"/>
      <c r="GB155" s="194"/>
      <c r="GC155" s="194"/>
      <c r="GD155" s="194"/>
      <c r="GE155" s="194"/>
      <c r="GF155" s="194"/>
      <c r="GG155" s="194"/>
      <c r="GH155" s="194"/>
      <c r="GI155" s="194"/>
      <c r="GJ155" s="194"/>
      <c r="GK155" s="194"/>
      <c r="GL155" s="194"/>
      <c r="GM155" s="194"/>
      <c r="GN155" s="194"/>
      <c r="GO155" s="194"/>
      <c r="GP155" s="194"/>
      <c r="GQ155" s="194"/>
      <c r="GR155" s="194"/>
      <c r="GS155" s="194"/>
      <c r="GT155" s="194"/>
      <c r="GU155" s="194"/>
      <c r="GV155" s="194"/>
      <c r="GW155" s="194"/>
      <c r="GX155" s="194"/>
      <c r="GY155" s="194"/>
      <c r="GZ155" s="194"/>
      <c r="HA155" s="194"/>
      <c r="HB155" s="194"/>
      <c r="HC155" s="194"/>
      <c r="HD155" s="194"/>
      <c r="HE155" s="194"/>
      <c r="HF155" s="194"/>
      <c r="HG155" s="194"/>
      <c r="HH155" s="194"/>
      <c r="HI155" s="194"/>
      <c r="HJ155" s="194"/>
      <c r="HK155" s="194"/>
      <c r="HL155" s="194"/>
      <c r="HM155" s="194"/>
      <c r="HN155" s="194"/>
      <c r="HO155" s="194"/>
      <c r="HP155" s="194"/>
      <c r="HQ155" s="194"/>
      <c r="HR155" s="194"/>
      <c r="HS155" s="194"/>
      <c r="HT155" s="194"/>
      <c r="HU155" s="194"/>
      <c r="HV155" s="194"/>
      <c r="HW155" s="194"/>
      <c r="HX155" s="194"/>
      <c r="HY155" s="194"/>
      <c r="HZ155" s="194"/>
      <c r="IA155" s="194"/>
      <c r="IB155" s="194"/>
      <c r="IC155" s="194"/>
      <c r="ID155" s="194"/>
      <c r="IE155" s="194"/>
      <c r="IF155" s="194"/>
      <c r="IG155" s="194"/>
      <c r="IH155" s="194"/>
      <c r="II155" s="194"/>
      <c r="IJ155" s="194"/>
      <c r="IK155" s="194"/>
      <c r="IL155" s="194"/>
      <c r="IM155" s="194"/>
      <c r="IN155" s="194"/>
      <c r="IO155" s="194"/>
      <c r="IP155" s="194"/>
      <c r="IQ155" s="194"/>
      <c r="IR155" s="194"/>
      <c r="IS155" s="194"/>
      <c r="IT155" s="194"/>
      <c r="IU155" s="194"/>
      <c r="IV155" s="194"/>
      <c r="IW155" s="194"/>
      <c r="IX155" s="194"/>
      <c r="IY155" s="194"/>
      <c r="IZ155" s="194"/>
      <c r="JA155" s="194"/>
      <c r="JB155" s="194"/>
      <c r="JC155" s="194"/>
      <c r="JD155" s="194"/>
      <c r="JE155" s="194"/>
      <c r="JF155" s="194"/>
      <c r="JG155" s="194"/>
      <c r="JH155" s="194"/>
      <c r="JI155" s="194"/>
      <c r="JJ155" s="194"/>
      <c r="JK155" s="194"/>
      <c r="JL155" s="194"/>
      <c r="JM155" s="194"/>
      <c r="JN155" s="194"/>
      <c r="JO155" s="194"/>
      <c r="JP155" s="194"/>
      <c r="JQ155" s="194"/>
      <c r="JR155" s="194"/>
      <c r="JS155" s="194"/>
      <c r="JT155" s="194"/>
      <c r="JU155" s="194"/>
      <c r="JV155" s="194"/>
      <c r="JW155" s="194"/>
      <c r="JX155" s="194"/>
      <c r="JY155" s="194"/>
      <c r="JZ155" s="194"/>
      <c r="KA155" s="194"/>
      <c r="KB155" s="194"/>
      <c r="KC155" s="194"/>
    </row>
    <row r="156" spans="1:289" s="92" customFormat="1" ht="282.75" customHeight="1" x14ac:dyDescent="0.25">
      <c r="A156" s="370" t="s">
        <v>1618</v>
      </c>
      <c r="B156" s="117"/>
      <c r="C156" s="84"/>
      <c r="D156" s="84"/>
      <c r="E156" s="12" t="s">
        <v>595</v>
      </c>
      <c r="F156" s="115" t="s">
        <v>1464</v>
      </c>
      <c r="G156" s="115" t="s">
        <v>1464</v>
      </c>
      <c r="H156" s="81"/>
      <c r="I156" s="124"/>
      <c r="J156" s="50"/>
      <c r="K156" s="50"/>
      <c r="L156" s="50"/>
      <c r="M156" s="125"/>
      <c r="N156" s="111">
        <f t="shared" si="20"/>
        <v>3</v>
      </c>
      <c r="O156" s="109" t="s">
        <v>832</v>
      </c>
      <c r="P156" s="83" t="s">
        <v>833</v>
      </c>
      <c r="Q156" s="68">
        <v>2011</v>
      </c>
      <c r="R156" s="138" t="s">
        <v>834</v>
      </c>
      <c r="S156" s="138" t="s">
        <v>835</v>
      </c>
      <c r="T156" s="81"/>
      <c r="U156" s="81"/>
      <c r="V156" s="64" t="s">
        <v>836</v>
      </c>
      <c r="W156" s="85" t="s">
        <v>837</v>
      </c>
      <c r="X156" s="195"/>
      <c r="Y156" s="67"/>
      <c r="Z156" s="133"/>
      <c r="AA156" s="133">
        <v>1</v>
      </c>
      <c r="AB156" s="133"/>
      <c r="AC156" s="133"/>
      <c r="AD156" s="133"/>
      <c r="AE156" s="133"/>
      <c r="AF156" s="133"/>
      <c r="AG156" s="133">
        <v>1</v>
      </c>
      <c r="AH156" s="133"/>
      <c r="AI156" s="143">
        <f t="shared" si="16"/>
        <v>2</v>
      </c>
      <c r="AJ156" s="86"/>
      <c r="AK156" s="86"/>
      <c r="AL156" s="86"/>
      <c r="AM156" s="86"/>
      <c r="AN156" s="86"/>
      <c r="AO156" s="86"/>
      <c r="AP156" s="88">
        <f t="shared" si="17"/>
        <v>0</v>
      </c>
      <c r="AQ156" s="89"/>
      <c r="AR156" s="89"/>
      <c r="AS156" s="89"/>
      <c r="AT156" s="89"/>
      <c r="AU156" s="89"/>
      <c r="AV156" s="89"/>
      <c r="AW156" s="89"/>
      <c r="AX156" s="89"/>
      <c r="AY156" s="89"/>
      <c r="AZ156" s="89"/>
      <c r="BA156" s="89"/>
      <c r="BB156" s="89"/>
      <c r="BC156" s="89"/>
      <c r="BD156" s="89"/>
      <c r="BE156" s="18">
        <f t="shared" si="18"/>
        <v>0</v>
      </c>
      <c r="BF156" s="20">
        <f t="shared" si="19"/>
        <v>2</v>
      </c>
      <c r="BG156" s="90"/>
      <c r="BH156" s="90">
        <v>1</v>
      </c>
      <c r="BI156" s="90">
        <v>1</v>
      </c>
      <c r="BJ156" s="90"/>
      <c r="BK156" s="90"/>
      <c r="BL156" s="90"/>
      <c r="BM156" s="25">
        <f t="shared" si="21"/>
        <v>2</v>
      </c>
      <c r="BN156" s="91">
        <v>1</v>
      </c>
      <c r="BO156" s="91">
        <v>1</v>
      </c>
      <c r="BP156" s="91"/>
      <c r="BQ156" s="91">
        <v>1</v>
      </c>
      <c r="BR156" s="91"/>
      <c r="BS156" s="91"/>
      <c r="BT156" s="91"/>
      <c r="BU156" s="91">
        <v>1</v>
      </c>
      <c r="BV156" s="91"/>
      <c r="BW156" s="23">
        <f t="shared" si="22"/>
        <v>4</v>
      </c>
      <c r="BX156" s="70"/>
      <c r="BY156" s="70"/>
      <c r="BZ156" s="70"/>
      <c r="CA156" s="70"/>
      <c r="CB156" s="70"/>
      <c r="CC156" s="70"/>
      <c r="CD156" s="70"/>
      <c r="CE156" s="194"/>
      <c r="CF156" s="194"/>
      <c r="CG156" s="194"/>
      <c r="CH156" s="194"/>
      <c r="CI156" s="194"/>
      <c r="CJ156" s="194"/>
      <c r="CK156" s="194"/>
      <c r="CL156" s="194"/>
      <c r="CM156" s="194"/>
      <c r="CN156" s="194"/>
      <c r="CO156" s="194"/>
      <c r="CP156" s="194"/>
      <c r="CQ156" s="194"/>
      <c r="CR156" s="194"/>
      <c r="CS156" s="194"/>
      <c r="CT156" s="194"/>
      <c r="CU156" s="194"/>
      <c r="CV156" s="194"/>
      <c r="CW156" s="194"/>
      <c r="CX156" s="194"/>
      <c r="CY156" s="194"/>
      <c r="CZ156" s="194"/>
      <c r="DA156" s="194"/>
      <c r="DB156" s="194"/>
      <c r="DC156" s="194"/>
      <c r="DD156" s="194"/>
      <c r="DE156" s="194"/>
      <c r="DF156" s="194"/>
      <c r="DG156" s="194"/>
      <c r="DH156" s="194"/>
      <c r="DI156" s="194"/>
      <c r="DJ156" s="194"/>
      <c r="DK156" s="194"/>
      <c r="DL156" s="194"/>
      <c r="DM156" s="194"/>
      <c r="DN156" s="194"/>
      <c r="DO156" s="194"/>
      <c r="DP156" s="194"/>
      <c r="DQ156" s="194"/>
      <c r="DR156" s="194"/>
      <c r="DS156" s="194"/>
      <c r="DT156" s="194"/>
      <c r="DU156" s="194"/>
      <c r="DV156" s="194"/>
      <c r="DW156" s="194"/>
      <c r="DX156" s="194"/>
      <c r="DY156" s="194"/>
      <c r="DZ156" s="194"/>
      <c r="EA156" s="194"/>
      <c r="EB156" s="194"/>
      <c r="EC156" s="194"/>
      <c r="ED156" s="194"/>
      <c r="EE156" s="194"/>
      <c r="EF156" s="194"/>
      <c r="EG156" s="194"/>
      <c r="EH156" s="194"/>
      <c r="EI156" s="194"/>
      <c r="EJ156" s="194"/>
      <c r="EK156" s="194"/>
      <c r="EL156" s="194"/>
      <c r="EM156" s="194"/>
      <c r="EN156" s="194"/>
      <c r="EO156" s="194"/>
      <c r="EP156" s="194"/>
      <c r="EQ156" s="194"/>
      <c r="ER156" s="194"/>
      <c r="ES156" s="194"/>
      <c r="ET156" s="194"/>
      <c r="EU156" s="194"/>
      <c r="EV156" s="194"/>
      <c r="EW156" s="194"/>
      <c r="EX156" s="194"/>
      <c r="EY156" s="194"/>
      <c r="EZ156" s="194"/>
      <c r="FA156" s="194"/>
      <c r="FB156" s="194"/>
      <c r="FC156" s="194"/>
      <c r="FD156" s="194"/>
      <c r="FE156" s="194"/>
      <c r="FF156" s="194"/>
      <c r="FG156" s="194"/>
      <c r="FH156" s="194"/>
      <c r="FI156" s="194"/>
      <c r="FJ156" s="194"/>
      <c r="FK156" s="194"/>
      <c r="FL156" s="194"/>
      <c r="FM156" s="194"/>
      <c r="FN156" s="194"/>
      <c r="FO156" s="194"/>
      <c r="FP156" s="194"/>
      <c r="FQ156" s="194"/>
      <c r="FR156" s="194"/>
      <c r="FS156" s="194"/>
      <c r="FT156" s="194"/>
      <c r="FU156" s="194"/>
      <c r="FV156" s="194"/>
      <c r="FW156" s="194"/>
      <c r="FX156" s="194"/>
      <c r="FY156" s="194"/>
      <c r="FZ156" s="194"/>
      <c r="GA156" s="194"/>
      <c r="GB156" s="194"/>
      <c r="GC156" s="194"/>
      <c r="GD156" s="194"/>
      <c r="GE156" s="194"/>
      <c r="GF156" s="194"/>
      <c r="GG156" s="194"/>
      <c r="GH156" s="194"/>
      <c r="GI156" s="194"/>
      <c r="GJ156" s="194"/>
      <c r="GK156" s="194"/>
      <c r="GL156" s="194"/>
      <c r="GM156" s="194"/>
      <c r="GN156" s="194"/>
      <c r="GO156" s="194"/>
      <c r="GP156" s="194"/>
      <c r="GQ156" s="194"/>
      <c r="GR156" s="194"/>
      <c r="GS156" s="194"/>
      <c r="GT156" s="194"/>
      <c r="GU156" s="194"/>
      <c r="GV156" s="194"/>
      <c r="GW156" s="194"/>
      <c r="GX156" s="194"/>
      <c r="GY156" s="194"/>
      <c r="GZ156" s="194"/>
      <c r="HA156" s="194"/>
      <c r="HB156" s="194"/>
      <c r="HC156" s="194"/>
      <c r="HD156" s="194"/>
      <c r="HE156" s="194"/>
      <c r="HF156" s="194"/>
      <c r="HG156" s="194"/>
      <c r="HH156" s="194"/>
      <c r="HI156" s="194"/>
      <c r="HJ156" s="194"/>
      <c r="HK156" s="194"/>
      <c r="HL156" s="194"/>
      <c r="HM156" s="194"/>
      <c r="HN156" s="194"/>
      <c r="HO156" s="194"/>
      <c r="HP156" s="194"/>
      <c r="HQ156" s="194"/>
      <c r="HR156" s="194"/>
      <c r="HS156" s="194"/>
      <c r="HT156" s="194"/>
      <c r="HU156" s="194"/>
      <c r="HV156" s="194"/>
      <c r="HW156" s="194"/>
      <c r="HX156" s="194"/>
      <c r="HY156" s="194"/>
      <c r="HZ156" s="194"/>
      <c r="IA156" s="194"/>
      <c r="IB156" s="194"/>
      <c r="IC156" s="194"/>
      <c r="ID156" s="194"/>
      <c r="IE156" s="194"/>
      <c r="IF156" s="194"/>
      <c r="IG156" s="194"/>
      <c r="IH156" s="194"/>
      <c r="II156" s="194"/>
      <c r="IJ156" s="194"/>
      <c r="IK156" s="194"/>
      <c r="IL156" s="194"/>
      <c r="IM156" s="194"/>
      <c r="IN156" s="194"/>
      <c r="IO156" s="194"/>
      <c r="IP156" s="194"/>
      <c r="IQ156" s="194"/>
      <c r="IR156" s="194"/>
      <c r="IS156" s="194"/>
      <c r="IT156" s="194"/>
      <c r="IU156" s="194"/>
      <c r="IV156" s="194"/>
      <c r="IW156" s="194"/>
      <c r="IX156" s="194"/>
      <c r="IY156" s="194"/>
      <c r="IZ156" s="194"/>
      <c r="JA156" s="194"/>
      <c r="JB156" s="194"/>
      <c r="JC156" s="194"/>
      <c r="JD156" s="194"/>
      <c r="JE156" s="194"/>
      <c r="JF156" s="194"/>
      <c r="JG156" s="194"/>
      <c r="JH156" s="194"/>
      <c r="JI156" s="194"/>
      <c r="JJ156" s="194"/>
      <c r="JK156" s="194"/>
      <c r="JL156" s="194"/>
      <c r="JM156" s="194"/>
      <c r="JN156" s="194"/>
      <c r="JO156" s="194"/>
      <c r="JP156" s="194"/>
      <c r="JQ156" s="194"/>
      <c r="JR156" s="194"/>
      <c r="JS156" s="194"/>
      <c r="JT156" s="194"/>
      <c r="JU156" s="194"/>
      <c r="JV156" s="194"/>
      <c r="JW156" s="194"/>
      <c r="JX156" s="194"/>
      <c r="JY156" s="194"/>
      <c r="JZ156" s="194"/>
      <c r="KA156" s="194"/>
      <c r="KB156" s="194"/>
      <c r="KC156" s="194"/>
    </row>
    <row r="157" spans="1:289" s="92" customFormat="1" ht="153" x14ac:dyDescent="0.25">
      <c r="A157" s="373" t="s">
        <v>838</v>
      </c>
      <c r="B157" s="114"/>
      <c r="C157" s="84"/>
      <c r="D157" s="84"/>
      <c r="E157" s="115" t="s">
        <v>1491</v>
      </c>
      <c r="F157" s="115" t="s">
        <v>1464</v>
      </c>
      <c r="G157" s="115" t="s">
        <v>1464</v>
      </c>
      <c r="H157" s="81"/>
      <c r="I157" s="124"/>
      <c r="J157" s="50"/>
      <c r="K157" s="50"/>
      <c r="L157" s="50"/>
      <c r="M157" s="125"/>
      <c r="N157" s="111">
        <f t="shared" si="20"/>
        <v>3</v>
      </c>
      <c r="O157" s="109" t="s">
        <v>839</v>
      </c>
      <c r="P157" s="83" t="s">
        <v>840</v>
      </c>
      <c r="Q157" s="68" t="s">
        <v>617</v>
      </c>
      <c r="R157" s="391" t="s">
        <v>841</v>
      </c>
      <c r="S157" s="138" t="s">
        <v>842</v>
      </c>
      <c r="T157" s="138" t="s">
        <v>665</v>
      </c>
      <c r="U157" s="138" t="s">
        <v>843</v>
      </c>
      <c r="V157" s="64" t="s">
        <v>1619</v>
      </c>
      <c r="W157" s="85" t="s">
        <v>844</v>
      </c>
      <c r="X157" s="195" t="s">
        <v>845</v>
      </c>
      <c r="Y157" s="67">
        <v>1</v>
      </c>
      <c r="Z157" s="133">
        <v>1</v>
      </c>
      <c r="AA157" s="133"/>
      <c r="AB157" s="133">
        <v>1</v>
      </c>
      <c r="AC157" s="133">
        <v>1</v>
      </c>
      <c r="AD157" s="133"/>
      <c r="AE157" s="133"/>
      <c r="AF157" s="133"/>
      <c r="AG157" s="133"/>
      <c r="AH157" s="133"/>
      <c r="AI157" s="143">
        <f t="shared" si="16"/>
        <v>3</v>
      </c>
      <c r="AJ157" s="86"/>
      <c r="AK157" s="86"/>
      <c r="AL157" s="86"/>
      <c r="AM157" s="86"/>
      <c r="AN157" s="86"/>
      <c r="AO157" s="86"/>
      <c r="AP157" s="88">
        <f t="shared" si="17"/>
        <v>0</v>
      </c>
      <c r="AQ157" s="89"/>
      <c r="AR157" s="89"/>
      <c r="AS157" s="89"/>
      <c r="AT157" s="89"/>
      <c r="AU157" s="89"/>
      <c r="AV157" s="89"/>
      <c r="AW157" s="89"/>
      <c r="AX157" s="89"/>
      <c r="AY157" s="89"/>
      <c r="AZ157" s="89"/>
      <c r="BA157" s="89"/>
      <c r="BB157" s="89"/>
      <c r="BC157" s="89"/>
      <c r="BD157" s="89"/>
      <c r="BE157" s="18">
        <f t="shared" si="18"/>
        <v>0</v>
      </c>
      <c r="BF157" s="20">
        <f t="shared" si="19"/>
        <v>3</v>
      </c>
      <c r="BG157" s="90"/>
      <c r="BH157" s="90"/>
      <c r="BI157" s="90">
        <v>1</v>
      </c>
      <c r="BJ157" s="90"/>
      <c r="BK157" s="90"/>
      <c r="BL157" s="90"/>
      <c r="BM157" s="25">
        <f t="shared" si="21"/>
        <v>1</v>
      </c>
      <c r="BN157" s="91">
        <v>1</v>
      </c>
      <c r="BO157" s="91"/>
      <c r="BP157" s="91"/>
      <c r="BQ157" s="91"/>
      <c r="BR157" s="91"/>
      <c r="BS157" s="91"/>
      <c r="BT157" s="91"/>
      <c r="BU157" s="91"/>
      <c r="BV157" s="91"/>
      <c r="BW157" s="23">
        <f t="shared" si="22"/>
        <v>1</v>
      </c>
      <c r="BX157" s="70"/>
      <c r="BY157" s="70"/>
      <c r="BZ157" s="70"/>
      <c r="CA157" s="70"/>
      <c r="CB157" s="70"/>
      <c r="CC157" s="70"/>
      <c r="CD157" s="70"/>
      <c r="CE157" s="194"/>
      <c r="CF157" s="194"/>
      <c r="CG157" s="194"/>
      <c r="CH157" s="194"/>
      <c r="CI157" s="194"/>
      <c r="CJ157" s="194"/>
      <c r="CK157" s="194"/>
      <c r="CL157" s="194"/>
      <c r="CM157" s="194"/>
      <c r="CN157" s="194"/>
      <c r="CO157" s="194"/>
      <c r="CP157" s="194"/>
      <c r="CQ157" s="194"/>
      <c r="CR157" s="194"/>
      <c r="CS157" s="194"/>
      <c r="CT157" s="194"/>
      <c r="CU157" s="194"/>
      <c r="CV157" s="194"/>
      <c r="CW157" s="194"/>
      <c r="CX157" s="194"/>
      <c r="CY157" s="194"/>
      <c r="CZ157" s="194"/>
      <c r="DA157" s="194"/>
      <c r="DB157" s="194"/>
      <c r="DC157" s="194"/>
      <c r="DD157" s="194"/>
      <c r="DE157" s="194"/>
      <c r="DF157" s="194"/>
      <c r="DG157" s="194"/>
      <c r="DH157" s="194"/>
      <c r="DI157" s="194"/>
      <c r="DJ157" s="194"/>
      <c r="DK157" s="194"/>
      <c r="DL157" s="194"/>
      <c r="DM157" s="194"/>
      <c r="DN157" s="194"/>
      <c r="DO157" s="194"/>
      <c r="DP157" s="194"/>
      <c r="DQ157" s="194"/>
      <c r="DR157" s="194"/>
      <c r="DS157" s="194"/>
      <c r="DT157" s="194"/>
      <c r="DU157" s="194"/>
      <c r="DV157" s="194"/>
      <c r="DW157" s="194"/>
      <c r="DX157" s="194"/>
      <c r="DY157" s="194"/>
      <c r="DZ157" s="194"/>
      <c r="EA157" s="194"/>
      <c r="EB157" s="194"/>
      <c r="EC157" s="194"/>
      <c r="ED157" s="194"/>
      <c r="EE157" s="194"/>
      <c r="EF157" s="194"/>
      <c r="EG157" s="194"/>
      <c r="EH157" s="194"/>
      <c r="EI157" s="194"/>
      <c r="EJ157" s="194"/>
      <c r="EK157" s="194"/>
      <c r="EL157" s="194"/>
      <c r="EM157" s="194"/>
      <c r="EN157" s="194"/>
      <c r="EO157" s="194"/>
      <c r="EP157" s="194"/>
      <c r="EQ157" s="194"/>
      <c r="ER157" s="194"/>
      <c r="ES157" s="194"/>
      <c r="ET157" s="194"/>
      <c r="EU157" s="194"/>
      <c r="EV157" s="194"/>
      <c r="EW157" s="194"/>
      <c r="EX157" s="194"/>
      <c r="EY157" s="194"/>
      <c r="EZ157" s="194"/>
      <c r="FA157" s="194"/>
      <c r="FB157" s="194"/>
      <c r="FC157" s="194"/>
      <c r="FD157" s="194"/>
      <c r="FE157" s="194"/>
      <c r="FF157" s="194"/>
      <c r="FG157" s="194"/>
      <c r="FH157" s="194"/>
      <c r="FI157" s="194"/>
      <c r="FJ157" s="194"/>
      <c r="FK157" s="194"/>
      <c r="FL157" s="194"/>
      <c r="FM157" s="194"/>
      <c r="FN157" s="194"/>
      <c r="FO157" s="194"/>
      <c r="FP157" s="194"/>
      <c r="FQ157" s="194"/>
      <c r="FR157" s="194"/>
      <c r="FS157" s="194"/>
      <c r="FT157" s="194"/>
      <c r="FU157" s="194"/>
      <c r="FV157" s="194"/>
      <c r="FW157" s="194"/>
      <c r="FX157" s="194"/>
      <c r="FY157" s="194"/>
      <c r="FZ157" s="194"/>
      <c r="GA157" s="194"/>
      <c r="GB157" s="194"/>
      <c r="GC157" s="194"/>
      <c r="GD157" s="194"/>
      <c r="GE157" s="194"/>
      <c r="GF157" s="194"/>
      <c r="GG157" s="194"/>
      <c r="GH157" s="194"/>
      <c r="GI157" s="194"/>
      <c r="GJ157" s="194"/>
      <c r="GK157" s="194"/>
      <c r="GL157" s="194"/>
      <c r="GM157" s="194"/>
      <c r="GN157" s="194"/>
      <c r="GO157" s="194"/>
      <c r="GP157" s="194"/>
      <c r="GQ157" s="194"/>
      <c r="GR157" s="194"/>
      <c r="GS157" s="194"/>
      <c r="GT157" s="194"/>
      <c r="GU157" s="194"/>
      <c r="GV157" s="194"/>
      <c r="GW157" s="194"/>
      <c r="GX157" s="194"/>
      <c r="GY157" s="194"/>
      <c r="GZ157" s="194"/>
      <c r="HA157" s="194"/>
      <c r="HB157" s="194"/>
      <c r="HC157" s="194"/>
      <c r="HD157" s="194"/>
      <c r="HE157" s="194"/>
      <c r="HF157" s="194"/>
      <c r="HG157" s="194"/>
      <c r="HH157" s="194"/>
      <c r="HI157" s="194"/>
      <c r="HJ157" s="194"/>
      <c r="HK157" s="194"/>
      <c r="HL157" s="194"/>
      <c r="HM157" s="194"/>
      <c r="HN157" s="194"/>
      <c r="HO157" s="194"/>
      <c r="HP157" s="194"/>
      <c r="HQ157" s="194"/>
      <c r="HR157" s="194"/>
      <c r="HS157" s="194"/>
      <c r="HT157" s="194"/>
      <c r="HU157" s="194"/>
      <c r="HV157" s="194"/>
      <c r="HW157" s="194"/>
      <c r="HX157" s="194"/>
      <c r="HY157" s="194"/>
      <c r="HZ157" s="194"/>
      <c r="IA157" s="194"/>
      <c r="IB157" s="194"/>
      <c r="IC157" s="194"/>
      <c r="ID157" s="194"/>
      <c r="IE157" s="194"/>
      <c r="IF157" s="194"/>
      <c r="IG157" s="194"/>
      <c r="IH157" s="194"/>
      <c r="II157" s="194"/>
      <c r="IJ157" s="194"/>
      <c r="IK157" s="194"/>
      <c r="IL157" s="194"/>
      <c r="IM157" s="194"/>
      <c r="IN157" s="194"/>
      <c r="IO157" s="194"/>
      <c r="IP157" s="194"/>
      <c r="IQ157" s="194"/>
      <c r="IR157" s="194"/>
      <c r="IS157" s="194"/>
      <c r="IT157" s="194"/>
      <c r="IU157" s="194"/>
      <c r="IV157" s="194"/>
      <c r="IW157" s="194"/>
      <c r="IX157" s="194"/>
      <c r="IY157" s="194"/>
      <c r="IZ157" s="194"/>
      <c r="JA157" s="194"/>
      <c r="JB157" s="194"/>
      <c r="JC157" s="194"/>
      <c r="JD157" s="194"/>
      <c r="JE157" s="194"/>
      <c r="JF157" s="194"/>
      <c r="JG157" s="194"/>
      <c r="JH157" s="194"/>
      <c r="JI157" s="194"/>
      <c r="JJ157" s="194"/>
      <c r="JK157" s="194"/>
      <c r="JL157" s="194"/>
      <c r="JM157" s="194"/>
      <c r="JN157" s="194"/>
      <c r="JO157" s="194"/>
      <c r="JP157" s="194"/>
      <c r="JQ157" s="194"/>
      <c r="JR157" s="194"/>
      <c r="JS157" s="194"/>
      <c r="JT157" s="194"/>
      <c r="JU157" s="194"/>
      <c r="JV157" s="194"/>
      <c r="JW157" s="194"/>
      <c r="JX157" s="194"/>
      <c r="JY157" s="194"/>
      <c r="JZ157" s="194"/>
      <c r="KA157" s="194"/>
      <c r="KB157" s="194"/>
      <c r="KC157" s="194"/>
    </row>
    <row r="158" spans="1:289" s="92" customFormat="1" ht="89.25" x14ac:dyDescent="0.25">
      <c r="A158" s="373" t="s">
        <v>846</v>
      </c>
      <c r="B158" s="114"/>
      <c r="C158" s="84"/>
      <c r="D158" s="84"/>
      <c r="E158" s="84"/>
      <c r="F158" s="116" t="s">
        <v>1464</v>
      </c>
      <c r="G158" s="115" t="s">
        <v>1464</v>
      </c>
      <c r="H158" s="81"/>
      <c r="I158" s="124"/>
      <c r="J158" s="50"/>
      <c r="K158" s="50"/>
      <c r="L158" s="50"/>
      <c r="M158" s="125"/>
      <c r="N158" s="111">
        <f t="shared" si="20"/>
        <v>2</v>
      </c>
      <c r="O158" s="109" t="s">
        <v>847</v>
      </c>
      <c r="P158" s="83" t="s">
        <v>848</v>
      </c>
      <c r="Q158" s="68" t="s">
        <v>105</v>
      </c>
      <c r="R158" s="139" t="s">
        <v>849</v>
      </c>
      <c r="S158" s="81"/>
      <c r="T158" s="81"/>
      <c r="U158" s="81"/>
      <c r="V158" s="64" t="s">
        <v>850</v>
      </c>
      <c r="W158" s="85" t="s">
        <v>851</v>
      </c>
      <c r="X158" s="195" t="s">
        <v>852</v>
      </c>
      <c r="Y158" s="67"/>
      <c r="Z158" s="133"/>
      <c r="AA158" s="133"/>
      <c r="AB158" s="133">
        <v>1</v>
      </c>
      <c r="AC158" s="133"/>
      <c r="AD158" s="133"/>
      <c r="AE158" s="133"/>
      <c r="AF158" s="133">
        <v>1</v>
      </c>
      <c r="AG158" s="133"/>
      <c r="AH158" s="133"/>
      <c r="AI158" s="143">
        <f t="shared" si="16"/>
        <v>2</v>
      </c>
      <c r="AJ158" s="86"/>
      <c r="AK158" s="86"/>
      <c r="AL158" s="86"/>
      <c r="AM158" s="86"/>
      <c r="AN158" s="86"/>
      <c r="AO158" s="86"/>
      <c r="AP158" s="88">
        <f t="shared" si="17"/>
        <v>0</v>
      </c>
      <c r="AQ158" s="89"/>
      <c r="AR158" s="89"/>
      <c r="AS158" s="89"/>
      <c r="AT158" s="89"/>
      <c r="AU158" s="89"/>
      <c r="AV158" s="89"/>
      <c r="AW158" s="89"/>
      <c r="AX158" s="89"/>
      <c r="AY158" s="89"/>
      <c r="AZ158" s="89"/>
      <c r="BA158" s="89"/>
      <c r="BB158" s="89"/>
      <c r="BC158" s="89"/>
      <c r="BD158" s="89"/>
      <c r="BE158" s="18">
        <f t="shared" si="18"/>
        <v>0</v>
      </c>
      <c r="BF158" s="20">
        <f t="shared" si="19"/>
        <v>2</v>
      </c>
      <c r="BG158" s="90"/>
      <c r="BH158" s="90">
        <v>1</v>
      </c>
      <c r="BI158" s="90"/>
      <c r="BJ158" s="90"/>
      <c r="BK158" s="90"/>
      <c r="BL158" s="90"/>
      <c r="BM158" s="25">
        <f t="shared" si="21"/>
        <v>1</v>
      </c>
      <c r="BN158" s="91"/>
      <c r="BO158" s="91"/>
      <c r="BP158" s="91"/>
      <c r="BQ158" s="91"/>
      <c r="BR158" s="91"/>
      <c r="BS158" s="91"/>
      <c r="BT158" s="91"/>
      <c r="BU158" s="91">
        <v>1</v>
      </c>
      <c r="BV158" s="91"/>
      <c r="BW158" s="23">
        <f t="shared" si="22"/>
        <v>1</v>
      </c>
      <c r="BX158" s="70"/>
      <c r="BY158" s="70"/>
      <c r="BZ158" s="70"/>
      <c r="CA158" s="70"/>
      <c r="CB158" s="70"/>
      <c r="CC158" s="70"/>
      <c r="CD158" s="70"/>
      <c r="CE158" s="194"/>
      <c r="CF158" s="194"/>
      <c r="CG158" s="194"/>
      <c r="CH158" s="194"/>
      <c r="CI158" s="194"/>
      <c r="CJ158" s="194"/>
      <c r="CK158" s="194"/>
      <c r="CL158" s="194"/>
      <c r="CM158" s="194"/>
      <c r="CN158" s="194"/>
      <c r="CO158" s="194"/>
      <c r="CP158" s="194"/>
      <c r="CQ158" s="194"/>
      <c r="CR158" s="194"/>
      <c r="CS158" s="194"/>
      <c r="CT158" s="194"/>
      <c r="CU158" s="194"/>
      <c r="CV158" s="194"/>
      <c r="CW158" s="194"/>
      <c r="CX158" s="194"/>
      <c r="CY158" s="194"/>
      <c r="CZ158" s="194"/>
      <c r="DA158" s="194"/>
      <c r="DB158" s="194"/>
      <c r="DC158" s="194"/>
      <c r="DD158" s="194"/>
      <c r="DE158" s="194"/>
      <c r="DF158" s="194"/>
      <c r="DG158" s="194"/>
      <c r="DH158" s="194"/>
      <c r="DI158" s="194"/>
      <c r="DJ158" s="194"/>
      <c r="DK158" s="194"/>
      <c r="DL158" s="194"/>
      <c r="DM158" s="194"/>
      <c r="DN158" s="194"/>
      <c r="DO158" s="194"/>
      <c r="DP158" s="194"/>
      <c r="DQ158" s="194"/>
      <c r="DR158" s="194"/>
      <c r="DS158" s="194"/>
      <c r="DT158" s="194"/>
      <c r="DU158" s="194"/>
      <c r="DV158" s="194"/>
      <c r="DW158" s="194"/>
      <c r="DX158" s="194"/>
      <c r="DY158" s="194"/>
      <c r="DZ158" s="194"/>
      <c r="EA158" s="194"/>
      <c r="EB158" s="194"/>
      <c r="EC158" s="194"/>
      <c r="ED158" s="194"/>
      <c r="EE158" s="194"/>
      <c r="EF158" s="194"/>
      <c r="EG158" s="194"/>
      <c r="EH158" s="194"/>
      <c r="EI158" s="194"/>
      <c r="EJ158" s="194"/>
      <c r="EK158" s="194"/>
      <c r="EL158" s="194"/>
      <c r="EM158" s="194"/>
      <c r="EN158" s="194"/>
      <c r="EO158" s="194"/>
      <c r="EP158" s="194"/>
      <c r="EQ158" s="194"/>
      <c r="ER158" s="194"/>
      <c r="ES158" s="194"/>
      <c r="ET158" s="194"/>
      <c r="EU158" s="194"/>
      <c r="EV158" s="194"/>
      <c r="EW158" s="194"/>
      <c r="EX158" s="194"/>
      <c r="EY158" s="194"/>
      <c r="EZ158" s="194"/>
      <c r="FA158" s="194"/>
      <c r="FB158" s="194"/>
      <c r="FC158" s="194"/>
      <c r="FD158" s="194"/>
      <c r="FE158" s="194"/>
      <c r="FF158" s="194"/>
      <c r="FG158" s="194"/>
      <c r="FH158" s="194"/>
      <c r="FI158" s="194"/>
      <c r="FJ158" s="194"/>
      <c r="FK158" s="194"/>
      <c r="FL158" s="194"/>
      <c r="FM158" s="194"/>
      <c r="FN158" s="194"/>
      <c r="FO158" s="194"/>
      <c r="FP158" s="194"/>
      <c r="FQ158" s="194"/>
      <c r="FR158" s="194"/>
      <c r="FS158" s="194"/>
      <c r="FT158" s="194"/>
      <c r="FU158" s="194"/>
      <c r="FV158" s="194"/>
      <c r="FW158" s="194"/>
      <c r="FX158" s="194"/>
      <c r="FY158" s="194"/>
      <c r="FZ158" s="194"/>
      <c r="GA158" s="194"/>
      <c r="GB158" s="194"/>
      <c r="GC158" s="194"/>
      <c r="GD158" s="194"/>
      <c r="GE158" s="194"/>
      <c r="GF158" s="194"/>
      <c r="GG158" s="194"/>
      <c r="GH158" s="194"/>
      <c r="GI158" s="194"/>
      <c r="GJ158" s="194"/>
      <c r="GK158" s="194"/>
      <c r="GL158" s="194"/>
      <c r="GM158" s="194"/>
      <c r="GN158" s="194"/>
      <c r="GO158" s="194"/>
      <c r="GP158" s="194"/>
      <c r="GQ158" s="194"/>
      <c r="GR158" s="194"/>
      <c r="GS158" s="194"/>
      <c r="GT158" s="194"/>
      <c r="GU158" s="194"/>
      <c r="GV158" s="194"/>
      <c r="GW158" s="194"/>
      <c r="GX158" s="194"/>
      <c r="GY158" s="194"/>
      <c r="GZ158" s="194"/>
      <c r="HA158" s="194"/>
      <c r="HB158" s="194"/>
      <c r="HC158" s="194"/>
      <c r="HD158" s="194"/>
      <c r="HE158" s="194"/>
      <c r="HF158" s="194"/>
      <c r="HG158" s="194"/>
      <c r="HH158" s="194"/>
      <c r="HI158" s="194"/>
      <c r="HJ158" s="194"/>
      <c r="HK158" s="194"/>
      <c r="HL158" s="194"/>
      <c r="HM158" s="194"/>
      <c r="HN158" s="194"/>
      <c r="HO158" s="194"/>
      <c r="HP158" s="194"/>
      <c r="HQ158" s="194"/>
      <c r="HR158" s="194"/>
      <c r="HS158" s="194"/>
      <c r="HT158" s="194"/>
      <c r="HU158" s="194"/>
      <c r="HV158" s="194"/>
      <c r="HW158" s="194"/>
      <c r="HX158" s="194"/>
      <c r="HY158" s="194"/>
      <c r="HZ158" s="194"/>
      <c r="IA158" s="194"/>
      <c r="IB158" s="194"/>
      <c r="IC158" s="194"/>
      <c r="ID158" s="194"/>
      <c r="IE158" s="194"/>
      <c r="IF158" s="194"/>
      <c r="IG158" s="194"/>
      <c r="IH158" s="194"/>
      <c r="II158" s="194"/>
      <c r="IJ158" s="194"/>
      <c r="IK158" s="194"/>
      <c r="IL158" s="194"/>
      <c r="IM158" s="194"/>
      <c r="IN158" s="194"/>
      <c r="IO158" s="194"/>
      <c r="IP158" s="194"/>
      <c r="IQ158" s="194"/>
      <c r="IR158" s="194"/>
      <c r="IS158" s="194"/>
      <c r="IT158" s="194"/>
      <c r="IU158" s="194"/>
      <c r="IV158" s="194"/>
      <c r="IW158" s="194"/>
      <c r="IX158" s="194"/>
      <c r="IY158" s="194"/>
      <c r="IZ158" s="194"/>
      <c r="JA158" s="194"/>
      <c r="JB158" s="194"/>
      <c r="JC158" s="194"/>
      <c r="JD158" s="194"/>
      <c r="JE158" s="194"/>
      <c r="JF158" s="194"/>
      <c r="JG158" s="194"/>
      <c r="JH158" s="194"/>
      <c r="JI158" s="194"/>
      <c r="JJ158" s="194"/>
      <c r="JK158" s="194"/>
      <c r="JL158" s="194"/>
      <c r="JM158" s="194"/>
      <c r="JN158" s="194"/>
      <c r="JO158" s="194"/>
      <c r="JP158" s="194"/>
      <c r="JQ158" s="194"/>
      <c r="JR158" s="194"/>
      <c r="JS158" s="194"/>
      <c r="JT158" s="194"/>
      <c r="JU158" s="194"/>
      <c r="JV158" s="194"/>
      <c r="JW158" s="194"/>
      <c r="JX158" s="194"/>
      <c r="JY158" s="194"/>
      <c r="JZ158" s="194"/>
      <c r="KA158" s="194"/>
      <c r="KB158" s="194"/>
      <c r="KC158" s="194"/>
    </row>
    <row r="159" spans="1:289" s="92" customFormat="1" ht="51" x14ac:dyDescent="0.25">
      <c r="A159" s="373" t="s">
        <v>853</v>
      </c>
      <c r="B159" s="114"/>
      <c r="C159" s="84"/>
      <c r="D159" s="84"/>
      <c r="E159" s="84"/>
      <c r="F159" s="115" t="s">
        <v>1464</v>
      </c>
      <c r="G159" s="115" t="s">
        <v>1464</v>
      </c>
      <c r="H159" s="81"/>
      <c r="I159" s="124"/>
      <c r="J159" s="50"/>
      <c r="K159" s="50"/>
      <c r="L159" s="50"/>
      <c r="M159" s="125"/>
      <c r="N159" s="111">
        <f t="shared" si="20"/>
        <v>2</v>
      </c>
      <c r="O159" s="109" t="s">
        <v>854</v>
      </c>
      <c r="P159" s="83" t="s">
        <v>855</v>
      </c>
      <c r="Q159" s="68" t="s">
        <v>105</v>
      </c>
      <c r="R159" s="139" t="s">
        <v>856</v>
      </c>
      <c r="S159" s="138" t="s">
        <v>857</v>
      </c>
      <c r="T159" s="81"/>
      <c r="U159" s="81"/>
      <c r="V159" s="64" t="s">
        <v>858</v>
      </c>
      <c r="W159" s="85" t="s">
        <v>131</v>
      </c>
      <c r="X159" s="195" t="s">
        <v>859</v>
      </c>
      <c r="Y159" s="67"/>
      <c r="Z159" s="133"/>
      <c r="AA159" s="133"/>
      <c r="AB159" s="133"/>
      <c r="AC159" s="133"/>
      <c r="AD159" s="133"/>
      <c r="AE159" s="133"/>
      <c r="AF159" s="133"/>
      <c r="AG159" s="133">
        <v>1</v>
      </c>
      <c r="AH159" s="133"/>
      <c r="AI159" s="143">
        <f t="shared" si="16"/>
        <v>1</v>
      </c>
      <c r="AJ159" s="86"/>
      <c r="AK159" s="86"/>
      <c r="AL159" s="86"/>
      <c r="AM159" s="86"/>
      <c r="AN159" s="86"/>
      <c r="AO159" s="86"/>
      <c r="AP159" s="88">
        <f t="shared" si="17"/>
        <v>0</v>
      </c>
      <c r="AQ159" s="89"/>
      <c r="AR159" s="89"/>
      <c r="AS159" s="89"/>
      <c r="AT159" s="89"/>
      <c r="AU159" s="89"/>
      <c r="AV159" s="89"/>
      <c r="AW159" s="89"/>
      <c r="AX159" s="89"/>
      <c r="AY159" s="89"/>
      <c r="AZ159" s="89"/>
      <c r="BA159" s="89"/>
      <c r="BB159" s="89"/>
      <c r="BC159" s="89"/>
      <c r="BD159" s="89"/>
      <c r="BE159" s="18">
        <f t="shared" si="18"/>
        <v>0</v>
      </c>
      <c r="BF159" s="20">
        <f t="shared" si="19"/>
        <v>1</v>
      </c>
      <c r="BG159" s="90"/>
      <c r="BH159" s="90">
        <v>1</v>
      </c>
      <c r="BI159" s="90">
        <v>1</v>
      </c>
      <c r="BJ159" s="90"/>
      <c r="BK159" s="90"/>
      <c r="BL159" s="90"/>
      <c r="BM159" s="25">
        <f t="shared" si="21"/>
        <v>2</v>
      </c>
      <c r="BN159" s="91"/>
      <c r="BO159" s="91"/>
      <c r="BP159" s="91"/>
      <c r="BQ159" s="91"/>
      <c r="BR159" s="91"/>
      <c r="BS159" s="91"/>
      <c r="BT159" s="91"/>
      <c r="BU159" s="91">
        <v>1</v>
      </c>
      <c r="BV159" s="91"/>
      <c r="BW159" s="23">
        <f t="shared" si="22"/>
        <v>1</v>
      </c>
      <c r="BX159" s="70"/>
      <c r="BY159" s="70"/>
      <c r="BZ159" s="70"/>
      <c r="CA159" s="70"/>
      <c r="CB159" s="70"/>
      <c r="CC159" s="70"/>
      <c r="CD159" s="70"/>
      <c r="CE159" s="194"/>
      <c r="CF159" s="194"/>
      <c r="CG159" s="194"/>
      <c r="CH159" s="194"/>
      <c r="CI159" s="194"/>
      <c r="CJ159" s="194"/>
      <c r="CK159" s="194"/>
      <c r="CL159" s="194"/>
      <c r="CM159" s="194"/>
      <c r="CN159" s="194"/>
      <c r="CO159" s="194"/>
      <c r="CP159" s="194"/>
      <c r="CQ159" s="194"/>
      <c r="CR159" s="194"/>
      <c r="CS159" s="194"/>
      <c r="CT159" s="194"/>
      <c r="CU159" s="194"/>
      <c r="CV159" s="194"/>
      <c r="CW159" s="194"/>
      <c r="CX159" s="194"/>
      <c r="CY159" s="194"/>
      <c r="CZ159" s="194"/>
      <c r="DA159" s="194"/>
      <c r="DB159" s="194"/>
      <c r="DC159" s="194"/>
      <c r="DD159" s="194"/>
      <c r="DE159" s="194"/>
      <c r="DF159" s="194"/>
      <c r="DG159" s="194"/>
      <c r="DH159" s="194"/>
      <c r="DI159" s="194"/>
      <c r="DJ159" s="194"/>
      <c r="DK159" s="194"/>
      <c r="DL159" s="194"/>
      <c r="DM159" s="194"/>
      <c r="DN159" s="194"/>
      <c r="DO159" s="194"/>
      <c r="DP159" s="194"/>
      <c r="DQ159" s="194"/>
      <c r="DR159" s="194"/>
      <c r="DS159" s="194"/>
      <c r="DT159" s="194"/>
      <c r="DU159" s="194"/>
      <c r="DV159" s="194"/>
      <c r="DW159" s="194"/>
      <c r="DX159" s="194"/>
      <c r="DY159" s="194"/>
      <c r="DZ159" s="194"/>
      <c r="EA159" s="194"/>
      <c r="EB159" s="194"/>
      <c r="EC159" s="194"/>
      <c r="ED159" s="194"/>
      <c r="EE159" s="194"/>
      <c r="EF159" s="194"/>
      <c r="EG159" s="194"/>
      <c r="EH159" s="194"/>
      <c r="EI159" s="194"/>
      <c r="EJ159" s="194"/>
      <c r="EK159" s="194"/>
      <c r="EL159" s="194"/>
      <c r="EM159" s="194"/>
      <c r="EN159" s="194"/>
      <c r="EO159" s="194"/>
      <c r="EP159" s="194"/>
      <c r="EQ159" s="194"/>
      <c r="ER159" s="194"/>
      <c r="ES159" s="194"/>
      <c r="ET159" s="194"/>
      <c r="EU159" s="194"/>
      <c r="EV159" s="194"/>
      <c r="EW159" s="194"/>
      <c r="EX159" s="194"/>
      <c r="EY159" s="194"/>
      <c r="EZ159" s="194"/>
      <c r="FA159" s="194"/>
      <c r="FB159" s="194"/>
      <c r="FC159" s="194"/>
      <c r="FD159" s="194"/>
      <c r="FE159" s="194"/>
      <c r="FF159" s="194"/>
      <c r="FG159" s="194"/>
      <c r="FH159" s="194"/>
      <c r="FI159" s="194"/>
      <c r="FJ159" s="194"/>
      <c r="FK159" s="194"/>
      <c r="FL159" s="194"/>
      <c r="FM159" s="194"/>
      <c r="FN159" s="194"/>
      <c r="FO159" s="194"/>
      <c r="FP159" s="194"/>
      <c r="FQ159" s="194"/>
      <c r="FR159" s="194"/>
      <c r="FS159" s="194"/>
      <c r="FT159" s="194"/>
      <c r="FU159" s="194"/>
      <c r="FV159" s="194"/>
      <c r="FW159" s="194"/>
      <c r="FX159" s="194"/>
      <c r="FY159" s="194"/>
      <c r="FZ159" s="194"/>
      <c r="GA159" s="194"/>
      <c r="GB159" s="194"/>
      <c r="GC159" s="194"/>
      <c r="GD159" s="194"/>
      <c r="GE159" s="194"/>
      <c r="GF159" s="194"/>
      <c r="GG159" s="194"/>
      <c r="GH159" s="194"/>
      <c r="GI159" s="194"/>
      <c r="GJ159" s="194"/>
      <c r="GK159" s="194"/>
      <c r="GL159" s="194"/>
      <c r="GM159" s="194"/>
      <c r="GN159" s="194"/>
      <c r="GO159" s="194"/>
      <c r="GP159" s="194"/>
      <c r="GQ159" s="194"/>
      <c r="GR159" s="194"/>
      <c r="GS159" s="194"/>
      <c r="GT159" s="194"/>
      <c r="GU159" s="194"/>
      <c r="GV159" s="194"/>
      <c r="GW159" s="194"/>
      <c r="GX159" s="194"/>
      <c r="GY159" s="194"/>
      <c r="GZ159" s="194"/>
      <c r="HA159" s="194"/>
      <c r="HB159" s="194"/>
      <c r="HC159" s="194"/>
      <c r="HD159" s="194"/>
      <c r="HE159" s="194"/>
      <c r="HF159" s="194"/>
      <c r="HG159" s="194"/>
      <c r="HH159" s="194"/>
      <c r="HI159" s="194"/>
      <c r="HJ159" s="194"/>
      <c r="HK159" s="194"/>
      <c r="HL159" s="194"/>
      <c r="HM159" s="194"/>
      <c r="HN159" s="194"/>
      <c r="HO159" s="194"/>
      <c r="HP159" s="194"/>
      <c r="HQ159" s="194"/>
      <c r="HR159" s="194"/>
      <c r="HS159" s="194"/>
      <c r="HT159" s="194"/>
      <c r="HU159" s="194"/>
      <c r="HV159" s="194"/>
      <c r="HW159" s="194"/>
      <c r="HX159" s="194"/>
      <c r="HY159" s="194"/>
      <c r="HZ159" s="194"/>
      <c r="IA159" s="194"/>
      <c r="IB159" s="194"/>
      <c r="IC159" s="194"/>
      <c r="ID159" s="194"/>
      <c r="IE159" s="194"/>
      <c r="IF159" s="194"/>
      <c r="IG159" s="194"/>
      <c r="IH159" s="194"/>
      <c r="II159" s="194"/>
      <c r="IJ159" s="194"/>
      <c r="IK159" s="194"/>
      <c r="IL159" s="194"/>
      <c r="IM159" s="194"/>
      <c r="IN159" s="194"/>
      <c r="IO159" s="194"/>
      <c r="IP159" s="194"/>
      <c r="IQ159" s="194"/>
      <c r="IR159" s="194"/>
      <c r="IS159" s="194"/>
      <c r="IT159" s="194"/>
      <c r="IU159" s="194"/>
      <c r="IV159" s="194"/>
      <c r="IW159" s="194"/>
      <c r="IX159" s="194"/>
      <c r="IY159" s="194"/>
      <c r="IZ159" s="194"/>
      <c r="JA159" s="194"/>
      <c r="JB159" s="194"/>
      <c r="JC159" s="194"/>
      <c r="JD159" s="194"/>
      <c r="JE159" s="194"/>
      <c r="JF159" s="194"/>
      <c r="JG159" s="194"/>
      <c r="JH159" s="194"/>
      <c r="JI159" s="194"/>
      <c r="JJ159" s="194"/>
      <c r="JK159" s="194"/>
      <c r="JL159" s="194"/>
      <c r="JM159" s="194"/>
      <c r="JN159" s="194"/>
      <c r="JO159" s="194"/>
      <c r="JP159" s="194"/>
      <c r="JQ159" s="194"/>
      <c r="JR159" s="194"/>
      <c r="JS159" s="194"/>
      <c r="JT159" s="194"/>
      <c r="JU159" s="194"/>
      <c r="JV159" s="194"/>
      <c r="JW159" s="194"/>
      <c r="JX159" s="194"/>
      <c r="JY159" s="194"/>
      <c r="JZ159" s="194"/>
      <c r="KA159" s="194"/>
      <c r="KB159" s="194"/>
      <c r="KC159" s="194"/>
    </row>
    <row r="160" spans="1:289" s="92" customFormat="1" ht="178.5" x14ac:dyDescent="0.25">
      <c r="A160" s="373" t="s">
        <v>860</v>
      </c>
      <c r="B160" s="114"/>
      <c r="C160" s="84"/>
      <c r="D160" s="84"/>
      <c r="E160" s="116" t="s">
        <v>1476</v>
      </c>
      <c r="F160" s="115" t="s">
        <v>1464</v>
      </c>
      <c r="G160" s="115" t="s">
        <v>1464</v>
      </c>
      <c r="H160" s="81"/>
      <c r="I160" s="124"/>
      <c r="J160" s="50"/>
      <c r="K160" s="50"/>
      <c r="L160" s="50"/>
      <c r="M160" s="125"/>
      <c r="N160" s="111">
        <f t="shared" si="20"/>
        <v>3</v>
      </c>
      <c r="O160" s="109" t="s">
        <v>861</v>
      </c>
      <c r="P160" s="83" t="s">
        <v>862</v>
      </c>
      <c r="Q160" s="68">
        <v>2008</v>
      </c>
      <c r="R160" s="139" t="s">
        <v>863</v>
      </c>
      <c r="S160" s="138" t="s">
        <v>864</v>
      </c>
      <c r="T160" s="81"/>
      <c r="U160" s="138" t="s">
        <v>865</v>
      </c>
      <c r="V160" s="64" t="s">
        <v>866</v>
      </c>
      <c r="W160" s="85" t="s">
        <v>867</v>
      </c>
      <c r="X160" s="195" t="s">
        <v>868</v>
      </c>
      <c r="Y160" s="67"/>
      <c r="Z160" s="133"/>
      <c r="AA160" s="133"/>
      <c r="AB160" s="133">
        <v>1</v>
      </c>
      <c r="AC160" s="133">
        <v>1</v>
      </c>
      <c r="AD160" s="133">
        <v>1</v>
      </c>
      <c r="AE160" s="133">
        <v>1</v>
      </c>
      <c r="AF160" s="133"/>
      <c r="AG160" s="133"/>
      <c r="AH160" s="133"/>
      <c r="AI160" s="143">
        <f t="shared" si="16"/>
        <v>4</v>
      </c>
      <c r="AJ160" s="86"/>
      <c r="AK160" s="86">
        <v>1</v>
      </c>
      <c r="AL160" s="86"/>
      <c r="AM160" s="86"/>
      <c r="AN160" s="86"/>
      <c r="AO160" s="86"/>
      <c r="AP160" s="88">
        <f t="shared" si="17"/>
        <v>1</v>
      </c>
      <c r="AQ160" s="89"/>
      <c r="AR160" s="89"/>
      <c r="AS160" s="89"/>
      <c r="AT160" s="89"/>
      <c r="AU160" s="89"/>
      <c r="AV160" s="89"/>
      <c r="AW160" s="89"/>
      <c r="AX160" s="89"/>
      <c r="AY160" s="89"/>
      <c r="AZ160" s="89"/>
      <c r="BA160" s="89"/>
      <c r="BB160" s="89"/>
      <c r="BC160" s="89"/>
      <c r="BD160" s="89"/>
      <c r="BE160" s="18">
        <f t="shared" si="18"/>
        <v>0</v>
      </c>
      <c r="BF160" s="20">
        <f t="shared" si="19"/>
        <v>5</v>
      </c>
      <c r="BG160" s="90"/>
      <c r="BH160" s="90">
        <v>1</v>
      </c>
      <c r="BI160" s="90">
        <v>1</v>
      </c>
      <c r="BJ160" s="90"/>
      <c r="BK160" s="90"/>
      <c r="BL160" s="90"/>
      <c r="BM160" s="25">
        <f t="shared" si="21"/>
        <v>2</v>
      </c>
      <c r="BN160" s="91"/>
      <c r="BO160" s="91">
        <v>1</v>
      </c>
      <c r="BP160" s="91"/>
      <c r="BQ160" s="91"/>
      <c r="BR160" s="91">
        <v>1</v>
      </c>
      <c r="BS160" s="91"/>
      <c r="BT160" s="91"/>
      <c r="BU160" s="91"/>
      <c r="BV160" s="91"/>
      <c r="BW160" s="23">
        <f t="shared" si="22"/>
        <v>2</v>
      </c>
      <c r="BX160" s="70"/>
      <c r="BY160" s="70"/>
      <c r="BZ160" s="70"/>
      <c r="CA160" s="70"/>
      <c r="CB160" s="70"/>
      <c r="CC160" s="70"/>
      <c r="CD160" s="70"/>
      <c r="CE160" s="194"/>
      <c r="CF160" s="194"/>
      <c r="CG160" s="194"/>
      <c r="CH160" s="194"/>
      <c r="CI160" s="194"/>
      <c r="CJ160" s="194"/>
      <c r="CK160" s="194"/>
      <c r="CL160" s="194"/>
      <c r="CM160" s="194"/>
      <c r="CN160" s="194"/>
      <c r="CO160" s="194"/>
      <c r="CP160" s="194"/>
      <c r="CQ160" s="194"/>
      <c r="CR160" s="194"/>
      <c r="CS160" s="194"/>
      <c r="CT160" s="194"/>
      <c r="CU160" s="194"/>
      <c r="CV160" s="194"/>
      <c r="CW160" s="194"/>
      <c r="CX160" s="194"/>
      <c r="CY160" s="194"/>
      <c r="CZ160" s="194"/>
      <c r="DA160" s="194"/>
      <c r="DB160" s="194"/>
      <c r="DC160" s="194"/>
      <c r="DD160" s="194"/>
      <c r="DE160" s="194"/>
      <c r="DF160" s="194"/>
      <c r="DG160" s="194"/>
      <c r="DH160" s="194"/>
      <c r="DI160" s="194"/>
      <c r="DJ160" s="194"/>
      <c r="DK160" s="194"/>
      <c r="DL160" s="194"/>
      <c r="DM160" s="194"/>
      <c r="DN160" s="194"/>
      <c r="DO160" s="194"/>
      <c r="DP160" s="194"/>
      <c r="DQ160" s="194"/>
      <c r="DR160" s="194"/>
      <c r="DS160" s="194"/>
      <c r="DT160" s="194"/>
      <c r="DU160" s="194"/>
      <c r="DV160" s="194"/>
      <c r="DW160" s="194"/>
      <c r="DX160" s="194"/>
      <c r="DY160" s="194"/>
      <c r="DZ160" s="194"/>
      <c r="EA160" s="194"/>
      <c r="EB160" s="194"/>
      <c r="EC160" s="194"/>
      <c r="ED160" s="194"/>
      <c r="EE160" s="194"/>
      <c r="EF160" s="194"/>
      <c r="EG160" s="194"/>
      <c r="EH160" s="194"/>
      <c r="EI160" s="194"/>
      <c r="EJ160" s="194"/>
      <c r="EK160" s="194"/>
      <c r="EL160" s="194"/>
      <c r="EM160" s="194"/>
      <c r="EN160" s="194"/>
      <c r="EO160" s="194"/>
      <c r="EP160" s="194"/>
      <c r="EQ160" s="194"/>
      <c r="ER160" s="194"/>
      <c r="ES160" s="194"/>
      <c r="ET160" s="194"/>
      <c r="EU160" s="194"/>
      <c r="EV160" s="194"/>
      <c r="EW160" s="194"/>
      <c r="EX160" s="194"/>
      <c r="EY160" s="194"/>
      <c r="EZ160" s="194"/>
      <c r="FA160" s="194"/>
      <c r="FB160" s="194"/>
      <c r="FC160" s="194"/>
      <c r="FD160" s="194"/>
      <c r="FE160" s="194"/>
      <c r="FF160" s="194"/>
      <c r="FG160" s="194"/>
      <c r="FH160" s="194"/>
      <c r="FI160" s="194"/>
      <c r="FJ160" s="194"/>
      <c r="FK160" s="194"/>
      <c r="FL160" s="194"/>
      <c r="FM160" s="194"/>
      <c r="FN160" s="194"/>
      <c r="FO160" s="194"/>
      <c r="FP160" s="194"/>
      <c r="FQ160" s="194"/>
      <c r="FR160" s="194"/>
      <c r="FS160" s="194"/>
      <c r="FT160" s="194"/>
      <c r="FU160" s="194"/>
      <c r="FV160" s="194"/>
      <c r="FW160" s="194"/>
      <c r="FX160" s="194"/>
      <c r="FY160" s="194"/>
      <c r="FZ160" s="194"/>
      <c r="GA160" s="194"/>
      <c r="GB160" s="194"/>
      <c r="GC160" s="194"/>
      <c r="GD160" s="194"/>
      <c r="GE160" s="194"/>
      <c r="GF160" s="194"/>
      <c r="GG160" s="194"/>
      <c r="GH160" s="194"/>
      <c r="GI160" s="194"/>
      <c r="GJ160" s="194"/>
      <c r="GK160" s="194"/>
      <c r="GL160" s="194"/>
      <c r="GM160" s="194"/>
      <c r="GN160" s="194"/>
      <c r="GO160" s="194"/>
      <c r="GP160" s="194"/>
      <c r="GQ160" s="194"/>
      <c r="GR160" s="194"/>
      <c r="GS160" s="194"/>
      <c r="GT160" s="194"/>
      <c r="GU160" s="194"/>
      <c r="GV160" s="194"/>
      <c r="GW160" s="194"/>
      <c r="GX160" s="194"/>
      <c r="GY160" s="194"/>
      <c r="GZ160" s="194"/>
      <c r="HA160" s="194"/>
      <c r="HB160" s="194"/>
      <c r="HC160" s="194"/>
      <c r="HD160" s="194"/>
      <c r="HE160" s="194"/>
      <c r="HF160" s="194"/>
      <c r="HG160" s="194"/>
      <c r="HH160" s="194"/>
      <c r="HI160" s="194"/>
      <c r="HJ160" s="194"/>
      <c r="HK160" s="194"/>
      <c r="HL160" s="194"/>
      <c r="HM160" s="194"/>
      <c r="HN160" s="194"/>
      <c r="HO160" s="194"/>
      <c r="HP160" s="194"/>
      <c r="HQ160" s="194"/>
      <c r="HR160" s="194"/>
      <c r="HS160" s="194"/>
      <c r="HT160" s="194"/>
      <c r="HU160" s="194"/>
      <c r="HV160" s="194"/>
      <c r="HW160" s="194"/>
      <c r="HX160" s="194"/>
      <c r="HY160" s="194"/>
      <c r="HZ160" s="194"/>
      <c r="IA160" s="194"/>
      <c r="IB160" s="194"/>
      <c r="IC160" s="194"/>
      <c r="ID160" s="194"/>
      <c r="IE160" s="194"/>
      <c r="IF160" s="194"/>
      <c r="IG160" s="194"/>
      <c r="IH160" s="194"/>
      <c r="II160" s="194"/>
      <c r="IJ160" s="194"/>
      <c r="IK160" s="194"/>
      <c r="IL160" s="194"/>
      <c r="IM160" s="194"/>
      <c r="IN160" s="194"/>
      <c r="IO160" s="194"/>
      <c r="IP160" s="194"/>
      <c r="IQ160" s="194"/>
      <c r="IR160" s="194"/>
      <c r="IS160" s="194"/>
      <c r="IT160" s="194"/>
      <c r="IU160" s="194"/>
      <c r="IV160" s="194"/>
      <c r="IW160" s="194"/>
      <c r="IX160" s="194"/>
      <c r="IY160" s="194"/>
      <c r="IZ160" s="194"/>
      <c r="JA160" s="194"/>
      <c r="JB160" s="194"/>
      <c r="JC160" s="194"/>
      <c r="JD160" s="194"/>
      <c r="JE160" s="194"/>
      <c r="JF160" s="194"/>
      <c r="JG160" s="194"/>
      <c r="JH160" s="194"/>
      <c r="JI160" s="194"/>
      <c r="JJ160" s="194"/>
      <c r="JK160" s="194"/>
      <c r="JL160" s="194"/>
      <c r="JM160" s="194"/>
      <c r="JN160" s="194"/>
      <c r="JO160" s="194"/>
      <c r="JP160" s="194"/>
      <c r="JQ160" s="194"/>
      <c r="JR160" s="194"/>
      <c r="JS160" s="194"/>
      <c r="JT160" s="194"/>
      <c r="JU160" s="194"/>
      <c r="JV160" s="194"/>
      <c r="JW160" s="194"/>
      <c r="JX160" s="194"/>
      <c r="JY160" s="194"/>
      <c r="JZ160" s="194"/>
      <c r="KA160" s="194"/>
      <c r="KB160" s="194"/>
      <c r="KC160" s="194"/>
    </row>
    <row r="161" spans="1:289" s="92" customFormat="1" ht="102" x14ac:dyDescent="0.25">
      <c r="A161" s="373" t="s">
        <v>869</v>
      </c>
      <c r="B161" s="114"/>
      <c r="C161" s="115" t="s">
        <v>1467</v>
      </c>
      <c r="D161" s="84"/>
      <c r="E161" s="84"/>
      <c r="F161" s="116" t="s">
        <v>1466</v>
      </c>
      <c r="G161" s="116" t="s">
        <v>1466</v>
      </c>
      <c r="H161" s="81"/>
      <c r="I161" s="124"/>
      <c r="J161" s="50"/>
      <c r="K161" s="50"/>
      <c r="L161" s="50"/>
      <c r="M161" s="125"/>
      <c r="N161" s="111">
        <f t="shared" si="20"/>
        <v>3</v>
      </c>
      <c r="O161" s="109" t="s">
        <v>870</v>
      </c>
      <c r="P161" s="83" t="s">
        <v>871</v>
      </c>
      <c r="Q161" s="68" t="s">
        <v>105</v>
      </c>
      <c r="R161" s="138" t="s">
        <v>872</v>
      </c>
      <c r="S161" s="138" t="s">
        <v>873</v>
      </c>
      <c r="T161" s="81"/>
      <c r="U161" s="81"/>
      <c r="V161" s="64" t="s">
        <v>874</v>
      </c>
      <c r="W161" s="85" t="s">
        <v>875</v>
      </c>
      <c r="X161" s="54" t="s">
        <v>876</v>
      </c>
      <c r="Y161" s="67"/>
      <c r="Z161" s="133"/>
      <c r="AA161" s="133"/>
      <c r="AB161" s="133"/>
      <c r="AC161" s="133"/>
      <c r="AD161" s="133"/>
      <c r="AE161" s="133">
        <v>1</v>
      </c>
      <c r="AF161" s="133"/>
      <c r="AG161" s="133">
        <v>1</v>
      </c>
      <c r="AH161" s="133"/>
      <c r="AI161" s="143">
        <f t="shared" si="16"/>
        <v>2</v>
      </c>
      <c r="AJ161" s="86"/>
      <c r="AK161" s="86"/>
      <c r="AL161" s="86"/>
      <c r="AM161" s="86"/>
      <c r="AN161" s="86"/>
      <c r="AO161" s="86"/>
      <c r="AP161" s="88">
        <f t="shared" si="17"/>
        <v>0</v>
      </c>
      <c r="AQ161" s="89"/>
      <c r="AR161" s="89"/>
      <c r="AS161" s="89"/>
      <c r="AT161" s="89"/>
      <c r="AU161" s="89"/>
      <c r="AV161" s="89"/>
      <c r="AW161" s="89"/>
      <c r="AX161" s="89"/>
      <c r="AY161" s="89"/>
      <c r="AZ161" s="89"/>
      <c r="BA161" s="89"/>
      <c r="BB161" s="89"/>
      <c r="BC161" s="89"/>
      <c r="BD161" s="89"/>
      <c r="BE161" s="18">
        <f t="shared" si="18"/>
        <v>0</v>
      </c>
      <c r="BF161" s="20">
        <f t="shared" si="19"/>
        <v>2</v>
      </c>
      <c r="BG161" s="90"/>
      <c r="BH161" s="90"/>
      <c r="BI161" s="90">
        <v>1</v>
      </c>
      <c r="BJ161" s="90">
        <v>1</v>
      </c>
      <c r="BK161" s="90"/>
      <c r="BL161" s="90"/>
      <c r="BM161" s="25">
        <f t="shared" si="21"/>
        <v>2</v>
      </c>
      <c r="BN161" s="91">
        <v>1</v>
      </c>
      <c r="BO161" s="91"/>
      <c r="BP161" s="91"/>
      <c r="BQ161" s="91"/>
      <c r="BR161" s="91"/>
      <c r="BS161" s="91"/>
      <c r="BT161" s="91"/>
      <c r="BU161" s="91"/>
      <c r="BV161" s="91"/>
      <c r="BW161" s="23">
        <f t="shared" si="22"/>
        <v>1</v>
      </c>
      <c r="BX161" s="70"/>
      <c r="BY161" s="70"/>
      <c r="BZ161" s="70"/>
      <c r="CA161" s="70"/>
      <c r="CB161" s="70"/>
      <c r="CC161" s="70"/>
      <c r="CD161" s="70"/>
      <c r="CE161" s="194"/>
      <c r="CF161" s="194"/>
      <c r="CG161" s="194"/>
      <c r="CH161" s="194"/>
      <c r="CI161" s="194"/>
      <c r="CJ161" s="194"/>
      <c r="CK161" s="194"/>
      <c r="CL161" s="194"/>
      <c r="CM161" s="194"/>
      <c r="CN161" s="194"/>
      <c r="CO161" s="194"/>
      <c r="CP161" s="194"/>
      <c r="CQ161" s="194"/>
      <c r="CR161" s="194"/>
      <c r="CS161" s="194"/>
      <c r="CT161" s="194"/>
      <c r="CU161" s="194"/>
      <c r="CV161" s="194"/>
      <c r="CW161" s="194"/>
      <c r="CX161" s="194"/>
      <c r="CY161" s="194"/>
      <c r="CZ161" s="194"/>
      <c r="DA161" s="194"/>
      <c r="DB161" s="194"/>
      <c r="DC161" s="194"/>
      <c r="DD161" s="194"/>
      <c r="DE161" s="194"/>
      <c r="DF161" s="194"/>
      <c r="DG161" s="194"/>
      <c r="DH161" s="194"/>
      <c r="DI161" s="194"/>
      <c r="DJ161" s="194"/>
      <c r="DK161" s="194"/>
      <c r="DL161" s="194"/>
      <c r="DM161" s="194"/>
      <c r="DN161" s="194"/>
      <c r="DO161" s="194"/>
      <c r="DP161" s="194"/>
      <c r="DQ161" s="194"/>
      <c r="DR161" s="194"/>
      <c r="DS161" s="194"/>
      <c r="DT161" s="194"/>
      <c r="DU161" s="194"/>
      <c r="DV161" s="194"/>
      <c r="DW161" s="194"/>
      <c r="DX161" s="194"/>
      <c r="DY161" s="194"/>
      <c r="DZ161" s="194"/>
      <c r="EA161" s="194"/>
      <c r="EB161" s="194"/>
      <c r="EC161" s="194"/>
      <c r="ED161" s="194"/>
      <c r="EE161" s="194"/>
      <c r="EF161" s="194"/>
      <c r="EG161" s="194"/>
      <c r="EH161" s="194"/>
      <c r="EI161" s="194"/>
      <c r="EJ161" s="194"/>
      <c r="EK161" s="194"/>
      <c r="EL161" s="194"/>
      <c r="EM161" s="194"/>
      <c r="EN161" s="194"/>
      <c r="EO161" s="194"/>
      <c r="EP161" s="194"/>
      <c r="EQ161" s="194"/>
      <c r="ER161" s="194"/>
      <c r="ES161" s="194"/>
      <c r="ET161" s="194"/>
      <c r="EU161" s="194"/>
      <c r="EV161" s="194"/>
      <c r="EW161" s="194"/>
      <c r="EX161" s="194"/>
      <c r="EY161" s="194"/>
      <c r="EZ161" s="194"/>
      <c r="FA161" s="194"/>
      <c r="FB161" s="194"/>
      <c r="FC161" s="194"/>
      <c r="FD161" s="194"/>
      <c r="FE161" s="194"/>
      <c r="FF161" s="194"/>
      <c r="FG161" s="194"/>
      <c r="FH161" s="194"/>
      <c r="FI161" s="194"/>
      <c r="FJ161" s="194"/>
      <c r="FK161" s="194"/>
      <c r="FL161" s="194"/>
      <c r="FM161" s="194"/>
      <c r="FN161" s="194"/>
      <c r="FO161" s="194"/>
      <c r="FP161" s="194"/>
      <c r="FQ161" s="194"/>
      <c r="FR161" s="194"/>
      <c r="FS161" s="194"/>
      <c r="FT161" s="194"/>
      <c r="FU161" s="194"/>
      <c r="FV161" s="194"/>
      <c r="FW161" s="194"/>
      <c r="FX161" s="194"/>
      <c r="FY161" s="194"/>
      <c r="FZ161" s="194"/>
      <c r="GA161" s="194"/>
      <c r="GB161" s="194"/>
      <c r="GC161" s="194"/>
      <c r="GD161" s="194"/>
      <c r="GE161" s="194"/>
      <c r="GF161" s="194"/>
      <c r="GG161" s="194"/>
      <c r="GH161" s="194"/>
      <c r="GI161" s="194"/>
      <c r="GJ161" s="194"/>
      <c r="GK161" s="194"/>
      <c r="GL161" s="194"/>
      <c r="GM161" s="194"/>
      <c r="GN161" s="194"/>
      <c r="GO161" s="194"/>
      <c r="GP161" s="194"/>
      <c r="GQ161" s="194"/>
      <c r="GR161" s="194"/>
      <c r="GS161" s="194"/>
      <c r="GT161" s="194"/>
      <c r="GU161" s="194"/>
      <c r="GV161" s="194"/>
      <c r="GW161" s="194"/>
      <c r="GX161" s="194"/>
      <c r="GY161" s="194"/>
      <c r="GZ161" s="194"/>
      <c r="HA161" s="194"/>
      <c r="HB161" s="194"/>
      <c r="HC161" s="194"/>
      <c r="HD161" s="194"/>
      <c r="HE161" s="194"/>
      <c r="HF161" s="194"/>
      <c r="HG161" s="194"/>
      <c r="HH161" s="194"/>
      <c r="HI161" s="194"/>
      <c r="HJ161" s="194"/>
      <c r="HK161" s="194"/>
      <c r="HL161" s="194"/>
      <c r="HM161" s="194"/>
      <c r="HN161" s="194"/>
      <c r="HO161" s="194"/>
      <c r="HP161" s="194"/>
      <c r="HQ161" s="194"/>
      <c r="HR161" s="194"/>
      <c r="HS161" s="194"/>
      <c r="HT161" s="194"/>
      <c r="HU161" s="194"/>
      <c r="HV161" s="194"/>
      <c r="HW161" s="194"/>
      <c r="HX161" s="194"/>
      <c r="HY161" s="194"/>
      <c r="HZ161" s="194"/>
      <c r="IA161" s="194"/>
      <c r="IB161" s="194"/>
      <c r="IC161" s="194"/>
      <c r="ID161" s="194"/>
      <c r="IE161" s="194"/>
      <c r="IF161" s="194"/>
      <c r="IG161" s="194"/>
      <c r="IH161" s="194"/>
      <c r="II161" s="194"/>
      <c r="IJ161" s="194"/>
      <c r="IK161" s="194"/>
      <c r="IL161" s="194"/>
      <c r="IM161" s="194"/>
      <c r="IN161" s="194"/>
      <c r="IO161" s="194"/>
      <c r="IP161" s="194"/>
      <c r="IQ161" s="194"/>
      <c r="IR161" s="194"/>
      <c r="IS161" s="194"/>
      <c r="IT161" s="194"/>
      <c r="IU161" s="194"/>
      <c r="IV161" s="194"/>
      <c r="IW161" s="194"/>
      <c r="IX161" s="194"/>
      <c r="IY161" s="194"/>
      <c r="IZ161" s="194"/>
      <c r="JA161" s="194"/>
      <c r="JB161" s="194"/>
      <c r="JC161" s="194"/>
      <c r="JD161" s="194"/>
      <c r="JE161" s="194"/>
      <c r="JF161" s="194"/>
      <c r="JG161" s="194"/>
      <c r="JH161" s="194"/>
      <c r="JI161" s="194"/>
      <c r="JJ161" s="194"/>
      <c r="JK161" s="194"/>
      <c r="JL161" s="194"/>
      <c r="JM161" s="194"/>
      <c r="JN161" s="194"/>
      <c r="JO161" s="194"/>
      <c r="JP161" s="194"/>
      <c r="JQ161" s="194"/>
      <c r="JR161" s="194"/>
      <c r="JS161" s="194"/>
      <c r="JT161" s="194"/>
      <c r="JU161" s="194"/>
      <c r="JV161" s="194"/>
      <c r="JW161" s="194"/>
      <c r="JX161" s="194"/>
      <c r="JY161" s="194"/>
      <c r="JZ161" s="194"/>
      <c r="KA161" s="194"/>
      <c r="KB161" s="194"/>
      <c r="KC161" s="194"/>
    </row>
    <row r="162" spans="1:289" s="92" customFormat="1" ht="127.5" x14ac:dyDescent="0.25">
      <c r="A162" s="373" t="s">
        <v>877</v>
      </c>
      <c r="B162" s="114"/>
      <c r="C162" s="84"/>
      <c r="D162" s="84"/>
      <c r="E162" s="115" t="s">
        <v>1492</v>
      </c>
      <c r="F162" s="116" t="s">
        <v>1464</v>
      </c>
      <c r="G162" s="116" t="s">
        <v>1464</v>
      </c>
      <c r="H162" s="81"/>
      <c r="I162" s="126"/>
      <c r="J162" s="127"/>
      <c r="K162" s="127"/>
      <c r="L162" s="127"/>
      <c r="M162" s="128"/>
      <c r="N162" s="111">
        <f t="shared" si="20"/>
        <v>3</v>
      </c>
      <c r="O162" s="109" t="s">
        <v>878</v>
      </c>
      <c r="P162" s="83" t="s">
        <v>879</v>
      </c>
      <c r="Q162" s="68">
        <v>2008</v>
      </c>
      <c r="R162" s="138" t="s">
        <v>880</v>
      </c>
      <c r="S162" s="138" t="s">
        <v>881</v>
      </c>
      <c r="T162" s="81"/>
      <c r="U162" s="139" t="s">
        <v>882</v>
      </c>
      <c r="V162" s="64" t="s">
        <v>883</v>
      </c>
      <c r="W162" s="85" t="s">
        <v>884</v>
      </c>
      <c r="X162" s="195" t="s">
        <v>885</v>
      </c>
      <c r="Y162" s="67"/>
      <c r="Z162" s="133">
        <v>1</v>
      </c>
      <c r="AA162" s="133"/>
      <c r="AB162" s="133">
        <v>1</v>
      </c>
      <c r="AC162" s="133"/>
      <c r="AD162" s="133"/>
      <c r="AE162" s="133">
        <v>1</v>
      </c>
      <c r="AF162" s="133"/>
      <c r="AG162" s="133">
        <v>1</v>
      </c>
      <c r="AH162" s="133"/>
      <c r="AI162" s="143">
        <f t="shared" si="16"/>
        <v>4</v>
      </c>
      <c r="AJ162" s="86"/>
      <c r="AK162" s="86"/>
      <c r="AL162" s="86"/>
      <c r="AM162" s="86"/>
      <c r="AN162" s="86"/>
      <c r="AO162" s="86"/>
      <c r="AP162" s="88">
        <f t="shared" si="17"/>
        <v>0</v>
      </c>
      <c r="AQ162" s="89"/>
      <c r="AR162" s="89"/>
      <c r="AS162" s="89"/>
      <c r="AT162" s="89"/>
      <c r="AU162" s="89"/>
      <c r="AV162" s="89"/>
      <c r="AW162" s="89"/>
      <c r="AX162" s="89"/>
      <c r="AY162" s="89"/>
      <c r="AZ162" s="89"/>
      <c r="BA162" s="89"/>
      <c r="BB162" s="89"/>
      <c r="BC162" s="89"/>
      <c r="BD162" s="89"/>
      <c r="BE162" s="18">
        <f t="shared" si="18"/>
        <v>0</v>
      </c>
      <c r="BF162" s="20">
        <f t="shared" si="19"/>
        <v>4</v>
      </c>
      <c r="BG162" s="90"/>
      <c r="BH162" s="90">
        <v>1</v>
      </c>
      <c r="BI162" s="90"/>
      <c r="BJ162" s="90"/>
      <c r="BK162" s="90"/>
      <c r="BL162" s="90"/>
      <c r="BM162" s="25">
        <f t="shared" si="21"/>
        <v>1</v>
      </c>
      <c r="BN162" s="91">
        <v>1</v>
      </c>
      <c r="BO162" s="91"/>
      <c r="BP162" s="91"/>
      <c r="BQ162" s="91"/>
      <c r="BR162" s="91"/>
      <c r="BS162" s="91"/>
      <c r="BT162" s="91"/>
      <c r="BU162" s="91"/>
      <c r="BV162" s="91"/>
      <c r="BW162" s="23">
        <f t="shared" si="22"/>
        <v>1</v>
      </c>
      <c r="BX162" s="70"/>
      <c r="BY162" s="70"/>
      <c r="BZ162" s="70"/>
      <c r="CA162" s="70"/>
      <c r="CB162" s="70"/>
      <c r="CC162" s="70"/>
      <c r="CD162" s="70"/>
      <c r="CE162" s="194"/>
      <c r="CF162" s="194"/>
      <c r="CG162" s="194"/>
      <c r="CH162" s="194"/>
      <c r="CI162" s="194"/>
      <c r="CJ162" s="194"/>
      <c r="CK162" s="194"/>
      <c r="CL162" s="194"/>
      <c r="CM162" s="194"/>
      <c r="CN162" s="194"/>
      <c r="CO162" s="194"/>
      <c r="CP162" s="194"/>
      <c r="CQ162" s="194"/>
      <c r="CR162" s="194"/>
      <c r="CS162" s="194"/>
      <c r="CT162" s="194"/>
      <c r="CU162" s="194"/>
      <c r="CV162" s="194"/>
      <c r="CW162" s="194"/>
      <c r="CX162" s="194"/>
      <c r="CY162" s="194"/>
      <c r="CZ162" s="194"/>
      <c r="DA162" s="194"/>
      <c r="DB162" s="194"/>
      <c r="DC162" s="194"/>
      <c r="DD162" s="194"/>
      <c r="DE162" s="194"/>
      <c r="DF162" s="194"/>
      <c r="DG162" s="194"/>
      <c r="DH162" s="194"/>
      <c r="DI162" s="194"/>
      <c r="DJ162" s="194"/>
      <c r="DK162" s="194"/>
      <c r="DL162" s="194"/>
      <c r="DM162" s="194"/>
      <c r="DN162" s="194"/>
      <c r="DO162" s="194"/>
      <c r="DP162" s="194"/>
      <c r="DQ162" s="194"/>
      <c r="DR162" s="194"/>
      <c r="DS162" s="194"/>
      <c r="DT162" s="194"/>
      <c r="DU162" s="194"/>
      <c r="DV162" s="194"/>
      <c r="DW162" s="194"/>
      <c r="DX162" s="194"/>
      <c r="DY162" s="194"/>
      <c r="DZ162" s="194"/>
      <c r="EA162" s="194"/>
      <c r="EB162" s="194"/>
      <c r="EC162" s="194"/>
      <c r="ED162" s="194"/>
      <c r="EE162" s="194"/>
      <c r="EF162" s="194"/>
      <c r="EG162" s="194"/>
      <c r="EH162" s="194"/>
      <c r="EI162" s="194"/>
      <c r="EJ162" s="194"/>
      <c r="EK162" s="194"/>
      <c r="EL162" s="194"/>
      <c r="EM162" s="194"/>
      <c r="EN162" s="194"/>
      <c r="EO162" s="194"/>
      <c r="EP162" s="194"/>
      <c r="EQ162" s="194"/>
      <c r="ER162" s="194"/>
      <c r="ES162" s="194"/>
      <c r="ET162" s="194"/>
      <c r="EU162" s="194"/>
      <c r="EV162" s="194"/>
      <c r="EW162" s="194"/>
      <c r="EX162" s="194"/>
      <c r="EY162" s="194"/>
      <c r="EZ162" s="194"/>
      <c r="FA162" s="194"/>
      <c r="FB162" s="194"/>
      <c r="FC162" s="194"/>
      <c r="FD162" s="194"/>
      <c r="FE162" s="194"/>
      <c r="FF162" s="194"/>
      <c r="FG162" s="194"/>
      <c r="FH162" s="194"/>
      <c r="FI162" s="194"/>
      <c r="FJ162" s="194"/>
      <c r="FK162" s="194"/>
      <c r="FL162" s="194"/>
      <c r="FM162" s="194"/>
      <c r="FN162" s="194"/>
      <c r="FO162" s="194"/>
      <c r="FP162" s="194"/>
      <c r="FQ162" s="194"/>
      <c r="FR162" s="194"/>
      <c r="FS162" s="194"/>
      <c r="FT162" s="194"/>
      <c r="FU162" s="194"/>
      <c r="FV162" s="194"/>
      <c r="FW162" s="194"/>
      <c r="FX162" s="194"/>
      <c r="FY162" s="194"/>
      <c r="FZ162" s="194"/>
      <c r="GA162" s="194"/>
      <c r="GB162" s="194"/>
      <c r="GC162" s="194"/>
      <c r="GD162" s="194"/>
      <c r="GE162" s="194"/>
      <c r="GF162" s="194"/>
      <c r="GG162" s="194"/>
      <c r="GH162" s="194"/>
      <c r="GI162" s="194"/>
      <c r="GJ162" s="194"/>
      <c r="GK162" s="194"/>
      <c r="GL162" s="194"/>
      <c r="GM162" s="194"/>
      <c r="GN162" s="194"/>
      <c r="GO162" s="194"/>
      <c r="GP162" s="194"/>
      <c r="GQ162" s="194"/>
      <c r="GR162" s="194"/>
      <c r="GS162" s="194"/>
      <c r="GT162" s="194"/>
      <c r="GU162" s="194"/>
      <c r="GV162" s="194"/>
      <c r="GW162" s="194"/>
      <c r="GX162" s="194"/>
      <c r="GY162" s="194"/>
      <c r="GZ162" s="194"/>
      <c r="HA162" s="194"/>
      <c r="HB162" s="194"/>
      <c r="HC162" s="194"/>
      <c r="HD162" s="194"/>
      <c r="HE162" s="194"/>
      <c r="HF162" s="194"/>
      <c r="HG162" s="194"/>
      <c r="HH162" s="194"/>
      <c r="HI162" s="194"/>
      <c r="HJ162" s="194"/>
      <c r="HK162" s="194"/>
      <c r="HL162" s="194"/>
      <c r="HM162" s="194"/>
      <c r="HN162" s="194"/>
      <c r="HO162" s="194"/>
      <c r="HP162" s="194"/>
      <c r="HQ162" s="194"/>
      <c r="HR162" s="194"/>
      <c r="HS162" s="194"/>
      <c r="HT162" s="194"/>
      <c r="HU162" s="194"/>
      <c r="HV162" s="194"/>
      <c r="HW162" s="194"/>
      <c r="HX162" s="194"/>
      <c r="HY162" s="194"/>
      <c r="HZ162" s="194"/>
      <c r="IA162" s="194"/>
      <c r="IB162" s="194"/>
      <c r="IC162" s="194"/>
      <c r="ID162" s="194"/>
      <c r="IE162" s="194"/>
      <c r="IF162" s="194"/>
      <c r="IG162" s="194"/>
      <c r="IH162" s="194"/>
      <c r="II162" s="194"/>
      <c r="IJ162" s="194"/>
      <c r="IK162" s="194"/>
      <c r="IL162" s="194"/>
      <c r="IM162" s="194"/>
      <c r="IN162" s="194"/>
      <c r="IO162" s="194"/>
      <c r="IP162" s="194"/>
      <c r="IQ162" s="194"/>
      <c r="IR162" s="194"/>
      <c r="IS162" s="194"/>
      <c r="IT162" s="194"/>
      <c r="IU162" s="194"/>
      <c r="IV162" s="194"/>
      <c r="IW162" s="194"/>
      <c r="IX162" s="194"/>
      <c r="IY162" s="194"/>
      <c r="IZ162" s="194"/>
      <c r="JA162" s="194"/>
      <c r="JB162" s="194"/>
      <c r="JC162" s="194"/>
      <c r="JD162" s="194"/>
      <c r="JE162" s="194"/>
      <c r="JF162" s="194"/>
      <c r="JG162" s="194"/>
      <c r="JH162" s="194"/>
      <c r="JI162" s="194"/>
      <c r="JJ162" s="194"/>
      <c r="JK162" s="194"/>
      <c r="JL162" s="194"/>
      <c r="JM162" s="194"/>
      <c r="JN162" s="194"/>
      <c r="JO162" s="194"/>
      <c r="JP162" s="194"/>
      <c r="JQ162" s="194"/>
      <c r="JR162" s="194"/>
      <c r="JS162" s="194"/>
      <c r="JT162" s="194"/>
      <c r="JU162" s="194"/>
      <c r="JV162" s="194"/>
      <c r="JW162" s="194"/>
      <c r="JX162" s="194"/>
      <c r="JY162" s="194"/>
      <c r="JZ162" s="194"/>
      <c r="KA162" s="194"/>
      <c r="KB162" s="194"/>
      <c r="KC162" s="194"/>
    </row>
    <row r="163" spans="1:289" s="92" customFormat="1" ht="216.75" x14ac:dyDescent="0.25">
      <c r="A163" s="373" t="s">
        <v>886</v>
      </c>
      <c r="B163" s="114"/>
      <c r="C163" s="115" t="s">
        <v>1467</v>
      </c>
      <c r="D163" s="84"/>
      <c r="E163" s="84"/>
      <c r="F163" s="84"/>
      <c r="G163" s="116" t="s">
        <v>1464</v>
      </c>
      <c r="H163" s="81"/>
      <c r="I163" s="126"/>
      <c r="J163" s="127"/>
      <c r="K163" s="127"/>
      <c r="L163" s="127"/>
      <c r="M163" s="128"/>
      <c r="N163" s="111">
        <f t="shared" si="20"/>
        <v>2</v>
      </c>
      <c r="O163" s="109" t="s">
        <v>887</v>
      </c>
      <c r="P163" s="83" t="s">
        <v>1907</v>
      </c>
      <c r="Q163" s="68" t="s">
        <v>105</v>
      </c>
      <c r="R163" s="138" t="s">
        <v>888</v>
      </c>
      <c r="S163" s="138" t="s">
        <v>889</v>
      </c>
      <c r="T163" s="81"/>
      <c r="U163" s="138" t="s">
        <v>890</v>
      </c>
      <c r="V163" s="64" t="s">
        <v>891</v>
      </c>
      <c r="W163" s="71" t="s">
        <v>131</v>
      </c>
      <c r="X163" s="195" t="s">
        <v>892</v>
      </c>
      <c r="Y163" s="67"/>
      <c r="Z163" s="133"/>
      <c r="AA163" s="133"/>
      <c r="AB163" s="133"/>
      <c r="AC163" s="133"/>
      <c r="AD163" s="133"/>
      <c r="AE163" s="133"/>
      <c r="AF163" s="133"/>
      <c r="AG163" s="133">
        <v>1</v>
      </c>
      <c r="AH163" s="133"/>
      <c r="AI163" s="143">
        <f t="shared" ref="AI163:AI194" si="23">SUM(Z163:AH163)</f>
        <v>1</v>
      </c>
      <c r="AJ163" s="86"/>
      <c r="AK163" s="86"/>
      <c r="AL163" s="86"/>
      <c r="AM163" s="86"/>
      <c r="AN163" s="86"/>
      <c r="AO163" s="86"/>
      <c r="AP163" s="88">
        <f t="shared" si="17"/>
        <v>0</v>
      </c>
      <c r="AQ163" s="89"/>
      <c r="AR163" s="89"/>
      <c r="AS163" s="89"/>
      <c r="AT163" s="89"/>
      <c r="AU163" s="89"/>
      <c r="AV163" s="89"/>
      <c r="AW163" s="89"/>
      <c r="AX163" s="89"/>
      <c r="AY163" s="89"/>
      <c r="AZ163" s="89"/>
      <c r="BA163" s="89"/>
      <c r="BB163" s="89"/>
      <c r="BC163" s="89"/>
      <c r="BD163" s="89"/>
      <c r="BE163" s="18">
        <f t="shared" si="18"/>
        <v>0</v>
      </c>
      <c r="BF163" s="20">
        <f t="shared" si="19"/>
        <v>1</v>
      </c>
      <c r="BG163" s="90"/>
      <c r="BH163" s="90"/>
      <c r="BI163" s="90">
        <v>1</v>
      </c>
      <c r="BJ163" s="90"/>
      <c r="BK163" s="90"/>
      <c r="BL163" s="90"/>
      <c r="BM163" s="25">
        <f t="shared" si="21"/>
        <v>1</v>
      </c>
      <c r="BN163" s="91"/>
      <c r="BO163" s="91"/>
      <c r="BP163" s="91"/>
      <c r="BQ163" s="91"/>
      <c r="BR163" s="91"/>
      <c r="BS163" s="91"/>
      <c r="BT163" s="91"/>
      <c r="BU163" s="91">
        <v>1</v>
      </c>
      <c r="BV163" s="91"/>
      <c r="BW163" s="23">
        <f t="shared" si="22"/>
        <v>1</v>
      </c>
      <c r="BX163" s="70"/>
      <c r="BY163" s="70"/>
      <c r="BZ163" s="70"/>
      <c r="CA163" s="70"/>
      <c r="CB163" s="70"/>
      <c r="CC163" s="70"/>
      <c r="CD163" s="70"/>
      <c r="CE163" s="194"/>
      <c r="CF163" s="194"/>
      <c r="CG163" s="194"/>
      <c r="CH163" s="194"/>
      <c r="CI163" s="194"/>
      <c r="CJ163" s="194"/>
      <c r="CK163" s="194"/>
      <c r="CL163" s="194"/>
      <c r="CM163" s="194"/>
      <c r="CN163" s="194"/>
      <c r="CO163" s="194"/>
      <c r="CP163" s="194"/>
      <c r="CQ163" s="194"/>
      <c r="CR163" s="194"/>
      <c r="CS163" s="194"/>
      <c r="CT163" s="194"/>
      <c r="CU163" s="194"/>
      <c r="CV163" s="194"/>
      <c r="CW163" s="194"/>
      <c r="CX163" s="194"/>
      <c r="CY163" s="194"/>
      <c r="CZ163" s="194"/>
      <c r="DA163" s="194"/>
      <c r="DB163" s="194"/>
      <c r="DC163" s="194"/>
      <c r="DD163" s="194"/>
      <c r="DE163" s="194"/>
      <c r="DF163" s="194"/>
      <c r="DG163" s="194"/>
      <c r="DH163" s="194"/>
      <c r="DI163" s="194"/>
      <c r="DJ163" s="194"/>
      <c r="DK163" s="194"/>
      <c r="DL163" s="194"/>
      <c r="DM163" s="194"/>
      <c r="DN163" s="194"/>
      <c r="DO163" s="194"/>
      <c r="DP163" s="194"/>
      <c r="DQ163" s="194"/>
      <c r="DR163" s="194"/>
      <c r="DS163" s="194"/>
      <c r="DT163" s="194"/>
      <c r="DU163" s="194"/>
      <c r="DV163" s="194"/>
      <c r="DW163" s="194"/>
      <c r="DX163" s="194"/>
      <c r="DY163" s="194"/>
      <c r="DZ163" s="194"/>
      <c r="EA163" s="194"/>
      <c r="EB163" s="194"/>
      <c r="EC163" s="194"/>
      <c r="ED163" s="194"/>
      <c r="EE163" s="194"/>
      <c r="EF163" s="194"/>
      <c r="EG163" s="194"/>
      <c r="EH163" s="194"/>
      <c r="EI163" s="194"/>
      <c r="EJ163" s="194"/>
      <c r="EK163" s="194"/>
      <c r="EL163" s="194"/>
      <c r="EM163" s="194"/>
      <c r="EN163" s="194"/>
      <c r="EO163" s="194"/>
      <c r="EP163" s="194"/>
      <c r="EQ163" s="194"/>
      <c r="ER163" s="194"/>
      <c r="ES163" s="194"/>
      <c r="ET163" s="194"/>
      <c r="EU163" s="194"/>
      <c r="EV163" s="194"/>
      <c r="EW163" s="194"/>
      <c r="EX163" s="194"/>
      <c r="EY163" s="194"/>
      <c r="EZ163" s="194"/>
      <c r="FA163" s="194"/>
      <c r="FB163" s="194"/>
      <c r="FC163" s="194"/>
      <c r="FD163" s="194"/>
      <c r="FE163" s="194"/>
      <c r="FF163" s="194"/>
      <c r="FG163" s="194"/>
      <c r="FH163" s="194"/>
      <c r="FI163" s="194"/>
      <c r="FJ163" s="194"/>
      <c r="FK163" s="194"/>
      <c r="FL163" s="194"/>
      <c r="FM163" s="194"/>
      <c r="FN163" s="194"/>
      <c r="FO163" s="194"/>
      <c r="FP163" s="194"/>
      <c r="FQ163" s="194"/>
      <c r="FR163" s="194"/>
      <c r="FS163" s="194"/>
      <c r="FT163" s="194"/>
      <c r="FU163" s="194"/>
      <c r="FV163" s="194"/>
      <c r="FW163" s="194"/>
      <c r="FX163" s="194"/>
      <c r="FY163" s="194"/>
      <c r="FZ163" s="194"/>
      <c r="GA163" s="194"/>
      <c r="GB163" s="194"/>
      <c r="GC163" s="194"/>
      <c r="GD163" s="194"/>
      <c r="GE163" s="194"/>
      <c r="GF163" s="194"/>
      <c r="GG163" s="194"/>
      <c r="GH163" s="194"/>
      <c r="GI163" s="194"/>
      <c r="GJ163" s="194"/>
      <c r="GK163" s="194"/>
      <c r="GL163" s="194"/>
      <c r="GM163" s="194"/>
      <c r="GN163" s="194"/>
      <c r="GO163" s="194"/>
      <c r="GP163" s="194"/>
      <c r="GQ163" s="194"/>
      <c r="GR163" s="194"/>
      <c r="GS163" s="194"/>
      <c r="GT163" s="194"/>
      <c r="GU163" s="194"/>
      <c r="GV163" s="194"/>
      <c r="GW163" s="194"/>
      <c r="GX163" s="194"/>
      <c r="GY163" s="194"/>
      <c r="GZ163" s="194"/>
      <c r="HA163" s="194"/>
      <c r="HB163" s="194"/>
      <c r="HC163" s="194"/>
      <c r="HD163" s="194"/>
      <c r="HE163" s="194"/>
      <c r="HF163" s="194"/>
      <c r="HG163" s="194"/>
      <c r="HH163" s="194"/>
      <c r="HI163" s="194"/>
      <c r="HJ163" s="194"/>
      <c r="HK163" s="194"/>
      <c r="HL163" s="194"/>
      <c r="HM163" s="194"/>
      <c r="HN163" s="194"/>
      <c r="HO163" s="194"/>
      <c r="HP163" s="194"/>
      <c r="HQ163" s="194"/>
      <c r="HR163" s="194"/>
      <c r="HS163" s="194"/>
      <c r="HT163" s="194"/>
      <c r="HU163" s="194"/>
      <c r="HV163" s="194"/>
      <c r="HW163" s="194"/>
      <c r="HX163" s="194"/>
      <c r="HY163" s="194"/>
      <c r="HZ163" s="194"/>
      <c r="IA163" s="194"/>
      <c r="IB163" s="194"/>
      <c r="IC163" s="194"/>
      <c r="ID163" s="194"/>
      <c r="IE163" s="194"/>
      <c r="IF163" s="194"/>
      <c r="IG163" s="194"/>
      <c r="IH163" s="194"/>
      <c r="II163" s="194"/>
      <c r="IJ163" s="194"/>
      <c r="IK163" s="194"/>
      <c r="IL163" s="194"/>
      <c r="IM163" s="194"/>
      <c r="IN163" s="194"/>
      <c r="IO163" s="194"/>
      <c r="IP163" s="194"/>
      <c r="IQ163" s="194"/>
      <c r="IR163" s="194"/>
      <c r="IS163" s="194"/>
      <c r="IT163" s="194"/>
      <c r="IU163" s="194"/>
      <c r="IV163" s="194"/>
      <c r="IW163" s="194"/>
      <c r="IX163" s="194"/>
      <c r="IY163" s="194"/>
      <c r="IZ163" s="194"/>
      <c r="JA163" s="194"/>
      <c r="JB163" s="194"/>
      <c r="JC163" s="194"/>
      <c r="JD163" s="194"/>
      <c r="JE163" s="194"/>
      <c r="JF163" s="194"/>
      <c r="JG163" s="194"/>
      <c r="JH163" s="194"/>
      <c r="JI163" s="194"/>
      <c r="JJ163" s="194"/>
      <c r="JK163" s="194"/>
      <c r="JL163" s="194"/>
      <c r="JM163" s="194"/>
      <c r="JN163" s="194"/>
      <c r="JO163" s="194"/>
      <c r="JP163" s="194"/>
      <c r="JQ163" s="194"/>
      <c r="JR163" s="194"/>
      <c r="JS163" s="194"/>
      <c r="JT163" s="194"/>
      <c r="JU163" s="194"/>
      <c r="JV163" s="194"/>
      <c r="JW163" s="194"/>
      <c r="JX163" s="194"/>
      <c r="JY163" s="194"/>
      <c r="JZ163" s="194"/>
      <c r="KA163" s="194"/>
      <c r="KB163" s="194"/>
      <c r="KC163" s="194"/>
    </row>
    <row r="164" spans="1:289" s="92" customFormat="1" ht="165.75" x14ac:dyDescent="0.25">
      <c r="A164" s="370" t="s">
        <v>893</v>
      </c>
      <c r="B164" s="117"/>
      <c r="C164" s="84"/>
      <c r="D164" s="84"/>
      <c r="E164" s="115" t="s">
        <v>1493</v>
      </c>
      <c r="F164" s="116" t="s">
        <v>1464</v>
      </c>
      <c r="G164" s="116" t="s">
        <v>1464</v>
      </c>
      <c r="H164" s="81"/>
      <c r="I164" s="50"/>
      <c r="J164" s="50"/>
      <c r="K164" s="50"/>
      <c r="L164" s="50"/>
      <c r="M164" s="129"/>
      <c r="N164" s="111">
        <f t="shared" si="20"/>
        <v>3</v>
      </c>
      <c r="O164" s="109" t="s">
        <v>894</v>
      </c>
      <c r="P164" s="83" t="s">
        <v>895</v>
      </c>
      <c r="Q164" s="68">
        <v>2007</v>
      </c>
      <c r="R164" s="138" t="s">
        <v>896</v>
      </c>
      <c r="S164" s="138" t="s">
        <v>897</v>
      </c>
      <c r="T164" s="81"/>
      <c r="U164" s="138" t="s">
        <v>898</v>
      </c>
      <c r="V164" s="64" t="s">
        <v>899</v>
      </c>
      <c r="W164" s="85" t="s">
        <v>900</v>
      </c>
      <c r="X164" s="195"/>
      <c r="Y164" s="67"/>
      <c r="Z164" s="133">
        <v>1</v>
      </c>
      <c r="AA164" s="133"/>
      <c r="AB164" s="133">
        <v>1</v>
      </c>
      <c r="AC164" s="133">
        <v>1</v>
      </c>
      <c r="AD164" s="133">
        <v>1</v>
      </c>
      <c r="AE164" s="133"/>
      <c r="AF164" s="133"/>
      <c r="AG164" s="133"/>
      <c r="AH164" s="133"/>
      <c r="AI164" s="143">
        <f t="shared" si="23"/>
        <v>4</v>
      </c>
      <c r="AJ164" s="86"/>
      <c r="AK164" s="86">
        <v>1</v>
      </c>
      <c r="AL164" s="86"/>
      <c r="AM164" s="86"/>
      <c r="AN164" s="86">
        <v>1</v>
      </c>
      <c r="AO164" s="86"/>
      <c r="AP164" s="88">
        <f t="shared" si="17"/>
        <v>2</v>
      </c>
      <c r="AQ164" s="89"/>
      <c r="AR164" s="89"/>
      <c r="AS164" s="89"/>
      <c r="AT164" s="89"/>
      <c r="AU164" s="89"/>
      <c r="AV164" s="89"/>
      <c r="AW164" s="89"/>
      <c r="AX164" s="89"/>
      <c r="AY164" s="89"/>
      <c r="AZ164" s="89"/>
      <c r="BA164" s="89"/>
      <c r="BB164" s="89"/>
      <c r="BC164" s="89"/>
      <c r="BD164" s="89"/>
      <c r="BE164" s="18">
        <f t="shared" si="18"/>
        <v>0</v>
      </c>
      <c r="BF164" s="20">
        <f t="shared" si="19"/>
        <v>6</v>
      </c>
      <c r="BG164" s="90"/>
      <c r="BH164" s="90"/>
      <c r="BI164" s="90">
        <v>1</v>
      </c>
      <c r="BJ164" s="90">
        <v>1</v>
      </c>
      <c r="BK164" s="90"/>
      <c r="BL164" s="90"/>
      <c r="BM164" s="25">
        <f t="shared" si="21"/>
        <v>2</v>
      </c>
      <c r="BN164" s="91">
        <v>1</v>
      </c>
      <c r="BO164" s="91"/>
      <c r="BP164" s="91"/>
      <c r="BQ164" s="91"/>
      <c r="BR164" s="91"/>
      <c r="BS164" s="91"/>
      <c r="BT164" s="91"/>
      <c r="BU164" s="91"/>
      <c r="BV164" s="91"/>
      <c r="BW164" s="23">
        <f t="shared" si="22"/>
        <v>1</v>
      </c>
      <c r="BX164" s="70"/>
      <c r="BY164" s="70"/>
      <c r="BZ164" s="70"/>
      <c r="CA164" s="70"/>
      <c r="CB164" s="70"/>
      <c r="CC164" s="70"/>
      <c r="CD164" s="70"/>
      <c r="CE164" s="194"/>
      <c r="CF164" s="194"/>
      <c r="CG164" s="194"/>
      <c r="CH164" s="194"/>
      <c r="CI164" s="194"/>
      <c r="CJ164" s="194"/>
      <c r="CK164" s="194"/>
      <c r="CL164" s="194"/>
      <c r="CM164" s="194"/>
      <c r="CN164" s="194"/>
      <c r="CO164" s="194"/>
      <c r="CP164" s="194"/>
      <c r="CQ164" s="194"/>
      <c r="CR164" s="194"/>
      <c r="CS164" s="194"/>
      <c r="CT164" s="194"/>
      <c r="CU164" s="194"/>
      <c r="CV164" s="194"/>
      <c r="CW164" s="194"/>
      <c r="CX164" s="194"/>
      <c r="CY164" s="194"/>
      <c r="CZ164" s="194"/>
      <c r="DA164" s="194"/>
      <c r="DB164" s="194"/>
      <c r="DC164" s="194"/>
      <c r="DD164" s="194"/>
      <c r="DE164" s="194"/>
      <c r="DF164" s="194"/>
      <c r="DG164" s="194"/>
      <c r="DH164" s="194"/>
      <c r="DI164" s="194"/>
      <c r="DJ164" s="194"/>
      <c r="DK164" s="194"/>
      <c r="DL164" s="194"/>
      <c r="DM164" s="194"/>
      <c r="DN164" s="194"/>
      <c r="DO164" s="194"/>
      <c r="DP164" s="194"/>
      <c r="DQ164" s="194"/>
      <c r="DR164" s="194"/>
      <c r="DS164" s="194"/>
      <c r="DT164" s="194"/>
      <c r="DU164" s="194"/>
      <c r="DV164" s="194"/>
      <c r="DW164" s="194"/>
      <c r="DX164" s="194"/>
      <c r="DY164" s="194"/>
      <c r="DZ164" s="194"/>
      <c r="EA164" s="194"/>
      <c r="EB164" s="194"/>
      <c r="EC164" s="194"/>
      <c r="ED164" s="194"/>
      <c r="EE164" s="194"/>
      <c r="EF164" s="194"/>
      <c r="EG164" s="194"/>
      <c r="EH164" s="194"/>
      <c r="EI164" s="194"/>
      <c r="EJ164" s="194"/>
      <c r="EK164" s="194"/>
      <c r="EL164" s="194"/>
      <c r="EM164" s="194"/>
      <c r="EN164" s="194"/>
      <c r="EO164" s="194"/>
      <c r="EP164" s="194"/>
      <c r="EQ164" s="194"/>
      <c r="ER164" s="194"/>
      <c r="ES164" s="194"/>
      <c r="ET164" s="194"/>
      <c r="EU164" s="194"/>
      <c r="EV164" s="194"/>
      <c r="EW164" s="194"/>
      <c r="EX164" s="194"/>
      <c r="EY164" s="194"/>
      <c r="EZ164" s="194"/>
      <c r="FA164" s="194"/>
      <c r="FB164" s="194"/>
      <c r="FC164" s="194"/>
      <c r="FD164" s="194"/>
      <c r="FE164" s="194"/>
      <c r="FF164" s="194"/>
      <c r="FG164" s="194"/>
      <c r="FH164" s="194"/>
      <c r="FI164" s="194"/>
      <c r="FJ164" s="194"/>
      <c r="FK164" s="194"/>
      <c r="FL164" s="194"/>
      <c r="FM164" s="194"/>
      <c r="FN164" s="194"/>
      <c r="FO164" s="194"/>
      <c r="FP164" s="194"/>
      <c r="FQ164" s="194"/>
      <c r="FR164" s="194"/>
      <c r="FS164" s="194"/>
      <c r="FT164" s="194"/>
      <c r="FU164" s="194"/>
      <c r="FV164" s="194"/>
      <c r="FW164" s="194"/>
      <c r="FX164" s="194"/>
      <c r="FY164" s="194"/>
      <c r="FZ164" s="194"/>
      <c r="GA164" s="194"/>
      <c r="GB164" s="194"/>
      <c r="GC164" s="194"/>
      <c r="GD164" s="194"/>
      <c r="GE164" s="194"/>
      <c r="GF164" s="194"/>
      <c r="GG164" s="194"/>
      <c r="GH164" s="194"/>
      <c r="GI164" s="194"/>
      <c r="GJ164" s="194"/>
      <c r="GK164" s="194"/>
      <c r="GL164" s="194"/>
      <c r="GM164" s="194"/>
      <c r="GN164" s="194"/>
      <c r="GO164" s="194"/>
      <c r="GP164" s="194"/>
      <c r="GQ164" s="194"/>
      <c r="GR164" s="194"/>
      <c r="GS164" s="194"/>
      <c r="GT164" s="194"/>
      <c r="GU164" s="194"/>
      <c r="GV164" s="194"/>
      <c r="GW164" s="194"/>
      <c r="GX164" s="194"/>
      <c r="GY164" s="194"/>
      <c r="GZ164" s="194"/>
      <c r="HA164" s="194"/>
      <c r="HB164" s="194"/>
      <c r="HC164" s="194"/>
      <c r="HD164" s="194"/>
      <c r="HE164" s="194"/>
      <c r="HF164" s="194"/>
      <c r="HG164" s="194"/>
      <c r="HH164" s="194"/>
      <c r="HI164" s="194"/>
      <c r="HJ164" s="194"/>
      <c r="HK164" s="194"/>
      <c r="HL164" s="194"/>
      <c r="HM164" s="194"/>
      <c r="HN164" s="194"/>
      <c r="HO164" s="194"/>
      <c r="HP164" s="194"/>
      <c r="HQ164" s="194"/>
      <c r="HR164" s="194"/>
      <c r="HS164" s="194"/>
      <c r="HT164" s="194"/>
      <c r="HU164" s="194"/>
      <c r="HV164" s="194"/>
      <c r="HW164" s="194"/>
      <c r="HX164" s="194"/>
      <c r="HY164" s="194"/>
      <c r="HZ164" s="194"/>
      <c r="IA164" s="194"/>
      <c r="IB164" s="194"/>
      <c r="IC164" s="194"/>
      <c r="ID164" s="194"/>
      <c r="IE164" s="194"/>
      <c r="IF164" s="194"/>
      <c r="IG164" s="194"/>
      <c r="IH164" s="194"/>
      <c r="II164" s="194"/>
      <c r="IJ164" s="194"/>
      <c r="IK164" s="194"/>
      <c r="IL164" s="194"/>
      <c r="IM164" s="194"/>
      <c r="IN164" s="194"/>
      <c r="IO164" s="194"/>
      <c r="IP164" s="194"/>
      <c r="IQ164" s="194"/>
      <c r="IR164" s="194"/>
      <c r="IS164" s="194"/>
      <c r="IT164" s="194"/>
      <c r="IU164" s="194"/>
      <c r="IV164" s="194"/>
      <c r="IW164" s="194"/>
      <c r="IX164" s="194"/>
      <c r="IY164" s="194"/>
      <c r="IZ164" s="194"/>
      <c r="JA164" s="194"/>
      <c r="JB164" s="194"/>
      <c r="JC164" s="194"/>
      <c r="JD164" s="194"/>
      <c r="JE164" s="194"/>
      <c r="JF164" s="194"/>
      <c r="JG164" s="194"/>
      <c r="JH164" s="194"/>
      <c r="JI164" s="194"/>
      <c r="JJ164" s="194"/>
      <c r="JK164" s="194"/>
      <c r="JL164" s="194"/>
      <c r="JM164" s="194"/>
      <c r="JN164" s="194"/>
      <c r="JO164" s="194"/>
      <c r="JP164" s="194"/>
      <c r="JQ164" s="194"/>
      <c r="JR164" s="194"/>
      <c r="JS164" s="194"/>
      <c r="JT164" s="194"/>
      <c r="JU164" s="194"/>
      <c r="JV164" s="194"/>
      <c r="JW164" s="194"/>
      <c r="JX164" s="194"/>
      <c r="JY164" s="194"/>
      <c r="JZ164" s="194"/>
      <c r="KA164" s="194"/>
      <c r="KB164" s="194"/>
      <c r="KC164" s="194"/>
    </row>
    <row r="165" spans="1:289" s="92" customFormat="1" ht="102" x14ac:dyDescent="0.25">
      <c r="A165" s="373" t="s">
        <v>901</v>
      </c>
      <c r="B165" s="114"/>
      <c r="C165" s="84"/>
      <c r="D165" s="84"/>
      <c r="E165" s="84"/>
      <c r="F165" s="115" t="s">
        <v>1464</v>
      </c>
      <c r="G165" s="115" t="s">
        <v>1464</v>
      </c>
      <c r="H165" s="81"/>
      <c r="I165" s="50"/>
      <c r="J165" s="130"/>
      <c r="K165" s="50"/>
      <c r="L165" s="50"/>
      <c r="M165" s="125"/>
      <c r="N165" s="111">
        <f t="shared" si="20"/>
        <v>2</v>
      </c>
      <c r="O165" s="109" t="s">
        <v>902</v>
      </c>
      <c r="P165" s="83" t="s">
        <v>903</v>
      </c>
      <c r="Q165" s="68" t="s">
        <v>105</v>
      </c>
      <c r="R165" s="138" t="s">
        <v>904</v>
      </c>
      <c r="S165" s="139" t="s">
        <v>905</v>
      </c>
      <c r="T165" s="81"/>
      <c r="U165" s="81"/>
      <c r="V165" s="64" t="s">
        <v>906</v>
      </c>
      <c r="W165" s="85" t="s">
        <v>907</v>
      </c>
      <c r="X165" s="195" t="s">
        <v>908</v>
      </c>
      <c r="Y165" s="67"/>
      <c r="Z165" s="133"/>
      <c r="AA165" s="133">
        <v>1</v>
      </c>
      <c r="AB165" s="133"/>
      <c r="AC165" s="133"/>
      <c r="AD165" s="133"/>
      <c r="AE165" s="133"/>
      <c r="AF165" s="133"/>
      <c r="AG165" s="133"/>
      <c r="AH165" s="133"/>
      <c r="AI165" s="143">
        <f t="shared" si="23"/>
        <v>1</v>
      </c>
      <c r="AJ165" s="86"/>
      <c r="AK165" s="86"/>
      <c r="AL165" s="86"/>
      <c r="AM165" s="86"/>
      <c r="AN165" s="86"/>
      <c r="AO165" s="86"/>
      <c r="AP165" s="88">
        <f t="shared" si="17"/>
        <v>0</v>
      </c>
      <c r="AQ165" s="89"/>
      <c r="AR165" s="89"/>
      <c r="AS165" s="89"/>
      <c r="AT165" s="89"/>
      <c r="AU165" s="89"/>
      <c r="AV165" s="89"/>
      <c r="AW165" s="89"/>
      <c r="AX165" s="89"/>
      <c r="AY165" s="89"/>
      <c r="AZ165" s="89"/>
      <c r="BA165" s="89"/>
      <c r="BB165" s="89"/>
      <c r="BC165" s="89"/>
      <c r="BD165" s="89"/>
      <c r="BE165" s="18">
        <f t="shared" si="18"/>
        <v>0</v>
      </c>
      <c r="BF165" s="20">
        <f t="shared" si="19"/>
        <v>1</v>
      </c>
      <c r="BG165" s="90">
        <v>1</v>
      </c>
      <c r="BH165" s="90"/>
      <c r="BI165" s="90"/>
      <c r="BJ165" s="90"/>
      <c r="BK165" s="90"/>
      <c r="BL165" s="90"/>
      <c r="BM165" s="25">
        <f t="shared" si="21"/>
        <v>1</v>
      </c>
      <c r="BN165" s="91">
        <v>1</v>
      </c>
      <c r="BO165" s="91"/>
      <c r="BP165" s="91"/>
      <c r="BQ165" s="91"/>
      <c r="BR165" s="91"/>
      <c r="BS165" s="91"/>
      <c r="BT165" s="91"/>
      <c r="BU165" s="91"/>
      <c r="BV165" s="91"/>
      <c r="BW165" s="23">
        <f t="shared" si="22"/>
        <v>1</v>
      </c>
      <c r="BX165" s="70"/>
      <c r="BY165" s="70"/>
      <c r="BZ165" s="70"/>
      <c r="CA165" s="70"/>
      <c r="CB165" s="70"/>
      <c r="CC165" s="70"/>
      <c r="CD165" s="70"/>
      <c r="CE165" s="194"/>
      <c r="CF165" s="194"/>
      <c r="CG165" s="194"/>
      <c r="CH165" s="194"/>
      <c r="CI165" s="194"/>
      <c r="CJ165" s="194"/>
      <c r="CK165" s="194"/>
      <c r="CL165" s="194"/>
      <c r="CM165" s="194"/>
      <c r="CN165" s="194"/>
      <c r="CO165" s="194"/>
      <c r="CP165" s="194"/>
      <c r="CQ165" s="194"/>
      <c r="CR165" s="194"/>
      <c r="CS165" s="194"/>
      <c r="CT165" s="194"/>
      <c r="CU165" s="194"/>
      <c r="CV165" s="194"/>
      <c r="CW165" s="194"/>
      <c r="CX165" s="194"/>
      <c r="CY165" s="194"/>
      <c r="CZ165" s="194"/>
      <c r="DA165" s="194"/>
      <c r="DB165" s="194"/>
      <c r="DC165" s="194"/>
      <c r="DD165" s="194"/>
      <c r="DE165" s="194"/>
      <c r="DF165" s="194"/>
      <c r="DG165" s="194"/>
      <c r="DH165" s="194"/>
      <c r="DI165" s="194"/>
      <c r="DJ165" s="194"/>
      <c r="DK165" s="194"/>
      <c r="DL165" s="194"/>
      <c r="DM165" s="194"/>
      <c r="DN165" s="194"/>
      <c r="DO165" s="194"/>
      <c r="DP165" s="194"/>
      <c r="DQ165" s="194"/>
      <c r="DR165" s="194"/>
      <c r="DS165" s="194"/>
      <c r="DT165" s="194"/>
      <c r="DU165" s="194"/>
      <c r="DV165" s="194"/>
      <c r="DW165" s="194"/>
      <c r="DX165" s="194"/>
      <c r="DY165" s="194"/>
      <c r="DZ165" s="194"/>
      <c r="EA165" s="194"/>
      <c r="EB165" s="194"/>
      <c r="EC165" s="194"/>
      <c r="ED165" s="194"/>
      <c r="EE165" s="194"/>
      <c r="EF165" s="194"/>
      <c r="EG165" s="194"/>
      <c r="EH165" s="194"/>
      <c r="EI165" s="194"/>
      <c r="EJ165" s="194"/>
      <c r="EK165" s="194"/>
      <c r="EL165" s="194"/>
      <c r="EM165" s="194"/>
      <c r="EN165" s="194"/>
      <c r="EO165" s="194"/>
      <c r="EP165" s="194"/>
      <c r="EQ165" s="194"/>
      <c r="ER165" s="194"/>
      <c r="ES165" s="194"/>
      <c r="ET165" s="194"/>
      <c r="EU165" s="194"/>
      <c r="EV165" s="194"/>
      <c r="EW165" s="194"/>
      <c r="EX165" s="194"/>
      <c r="EY165" s="194"/>
      <c r="EZ165" s="194"/>
      <c r="FA165" s="194"/>
      <c r="FB165" s="194"/>
      <c r="FC165" s="194"/>
      <c r="FD165" s="194"/>
      <c r="FE165" s="194"/>
      <c r="FF165" s="194"/>
      <c r="FG165" s="194"/>
      <c r="FH165" s="194"/>
      <c r="FI165" s="194"/>
      <c r="FJ165" s="194"/>
      <c r="FK165" s="194"/>
      <c r="FL165" s="194"/>
      <c r="FM165" s="194"/>
      <c r="FN165" s="194"/>
      <c r="FO165" s="194"/>
      <c r="FP165" s="194"/>
      <c r="FQ165" s="194"/>
      <c r="FR165" s="194"/>
      <c r="FS165" s="194"/>
      <c r="FT165" s="194"/>
      <c r="FU165" s="194"/>
      <c r="FV165" s="194"/>
      <c r="FW165" s="194"/>
      <c r="FX165" s="194"/>
      <c r="FY165" s="194"/>
      <c r="FZ165" s="194"/>
      <c r="GA165" s="194"/>
      <c r="GB165" s="194"/>
      <c r="GC165" s="194"/>
      <c r="GD165" s="194"/>
      <c r="GE165" s="194"/>
      <c r="GF165" s="194"/>
      <c r="GG165" s="194"/>
      <c r="GH165" s="194"/>
      <c r="GI165" s="194"/>
      <c r="GJ165" s="194"/>
      <c r="GK165" s="194"/>
      <c r="GL165" s="194"/>
      <c r="GM165" s="194"/>
      <c r="GN165" s="194"/>
      <c r="GO165" s="194"/>
      <c r="GP165" s="194"/>
      <c r="GQ165" s="194"/>
      <c r="GR165" s="194"/>
      <c r="GS165" s="194"/>
      <c r="GT165" s="194"/>
      <c r="GU165" s="194"/>
      <c r="GV165" s="194"/>
      <c r="GW165" s="194"/>
      <c r="GX165" s="194"/>
      <c r="GY165" s="194"/>
      <c r="GZ165" s="194"/>
      <c r="HA165" s="194"/>
      <c r="HB165" s="194"/>
      <c r="HC165" s="194"/>
      <c r="HD165" s="194"/>
      <c r="HE165" s="194"/>
      <c r="HF165" s="194"/>
      <c r="HG165" s="194"/>
      <c r="HH165" s="194"/>
      <c r="HI165" s="194"/>
      <c r="HJ165" s="194"/>
      <c r="HK165" s="194"/>
      <c r="HL165" s="194"/>
      <c r="HM165" s="194"/>
      <c r="HN165" s="194"/>
      <c r="HO165" s="194"/>
      <c r="HP165" s="194"/>
      <c r="HQ165" s="194"/>
      <c r="HR165" s="194"/>
      <c r="HS165" s="194"/>
      <c r="HT165" s="194"/>
      <c r="HU165" s="194"/>
      <c r="HV165" s="194"/>
      <c r="HW165" s="194"/>
      <c r="HX165" s="194"/>
      <c r="HY165" s="194"/>
      <c r="HZ165" s="194"/>
      <c r="IA165" s="194"/>
      <c r="IB165" s="194"/>
      <c r="IC165" s="194"/>
      <c r="ID165" s="194"/>
      <c r="IE165" s="194"/>
      <c r="IF165" s="194"/>
      <c r="IG165" s="194"/>
      <c r="IH165" s="194"/>
      <c r="II165" s="194"/>
      <c r="IJ165" s="194"/>
      <c r="IK165" s="194"/>
      <c r="IL165" s="194"/>
      <c r="IM165" s="194"/>
      <c r="IN165" s="194"/>
      <c r="IO165" s="194"/>
      <c r="IP165" s="194"/>
      <c r="IQ165" s="194"/>
      <c r="IR165" s="194"/>
      <c r="IS165" s="194"/>
      <c r="IT165" s="194"/>
      <c r="IU165" s="194"/>
      <c r="IV165" s="194"/>
      <c r="IW165" s="194"/>
      <c r="IX165" s="194"/>
      <c r="IY165" s="194"/>
      <c r="IZ165" s="194"/>
      <c r="JA165" s="194"/>
      <c r="JB165" s="194"/>
      <c r="JC165" s="194"/>
      <c r="JD165" s="194"/>
      <c r="JE165" s="194"/>
      <c r="JF165" s="194"/>
      <c r="JG165" s="194"/>
      <c r="JH165" s="194"/>
      <c r="JI165" s="194"/>
      <c r="JJ165" s="194"/>
      <c r="JK165" s="194"/>
      <c r="JL165" s="194"/>
      <c r="JM165" s="194"/>
      <c r="JN165" s="194"/>
      <c r="JO165" s="194"/>
      <c r="JP165" s="194"/>
      <c r="JQ165" s="194"/>
      <c r="JR165" s="194"/>
      <c r="JS165" s="194"/>
      <c r="JT165" s="194"/>
      <c r="JU165" s="194"/>
      <c r="JV165" s="194"/>
      <c r="JW165" s="194"/>
      <c r="JX165" s="194"/>
      <c r="JY165" s="194"/>
      <c r="JZ165" s="194"/>
      <c r="KA165" s="194"/>
      <c r="KB165" s="194"/>
      <c r="KC165" s="194"/>
    </row>
    <row r="166" spans="1:289" s="92" customFormat="1" ht="63.75" x14ac:dyDescent="0.25">
      <c r="A166" s="373" t="s">
        <v>909</v>
      </c>
      <c r="B166" s="114"/>
      <c r="C166" s="84"/>
      <c r="D166" s="115" t="s">
        <v>1464</v>
      </c>
      <c r="E166" s="84" t="s">
        <v>596</v>
      </c>
      <c r="F166" s="84"/>
      <c r="G166" s="115" t="s">
        <v>1464</v>
      </c>
      <c r="H166" s="81"/>
      <c r="I166" s="50"/>
      <c r="J166" s="130"/>
      <c r="K166" s="50"/>
      <c r="L166" s="50"/>
      <c r="M166" s="125"/>
      <c r="N166" s="111">
        <f t="shared" si="20"/>
        <v>3</v>
      </c>
      <c r="O166" s="109" t="s">
        <v>910</v>
      </c>
      <c r="P166" s="83" t="s">
        <v>911</v>
      </c>
      <c r="Q166" s="68" t="s">
        <v>105</v>
      </c>
      <c r="R166" s="138" t="s">
        <v>912</v>
      </c>
      <c r="S166" s="138" t="s">
        <v>913</v>
      </c>
      <c r="T166" s="99" t="s">
        <v>914</v>
      </c>
      <c r="U166" s="138" t="s">
        <v>915</v>
      </c>
      <c r="V166" s="64" t="s">
        <v>916</v>
      </c>
      <c r="W166" s="85" t="s">
        <v>917</v>
      </c>
      <c r="X166" s="197"/>
      <c r="Y166" s="67"/>
      <c r="Z166" s="133"/>
      <c r="AA166" s="133">
        <v>1</v>
      </c>
      <c r="AB166" s="133">
        <v>1</v>
      </c>
      <c r="AC166" s="133"/>
      <c r="AD166" s="133"/>
      <c r="AE166" s="133"/>
      <c r="AF166" s="133">
        <v>1</v>
      </c>
      <c r="AG166" s="133"/>
      <c r="AH166" s="133"/>
      <c r="AI166" s="143">
        <f t="shared" si="23"/>
        <v>3</v>
      </c>
      <c r="AJ166" s="86"/>
      <c r="AK166" s="86">
        <v>1</v>
      </c>
      <c r="AL166" s="86"/>
      <c r="AM166" s="86"/>
      <c r="AN166" s="86"/>
      <c r="AO166" s="86"/>
      <c r="AP166" s="88">
        <f t="shared" si="17"/>
        <v>1</v>
      </c>
      <c r="AQ166" s="89"/>
      <c r="AR166" s="89"/>
      <c r="AS166" s="89"/>
      <c r="AT166" s="89"/>
      <c r="AU166" s="89"/>
      <c r="AV166" s="89"/>
      <c r="AW166" s="89"/>
      <c r="AX166" s="89"/>
      <c r="AY166" s="89"/>
      <c r="AZ166" s="89"/>
      <c r="BA166" s="89"/>
      <c r="BB166" s="89"/>
      <c r="BC166" s="89"/>
      <c r="BD166" s="89"/>
      <c r="BE166" s="18">
        <f t="shared" si="18"/>
        <v>0</v>
      </c>
      <c r="BF166" s="20">
        <f t="shared" si="19"/>
        <v>4</v>
      </c>
      <c r="BG166" s="90"/>
      <c r="BH166" s="90">
        <v>1</v>
      </c>
      <c r="BI166" s="90">
        <v>1</v>
      </c>
      <c r="BJ166" s="90"/>
      <c r="BK166" s="90"/>
      <c r="BL166" s="90"/>
      <c r="BM166" s="25">
        <f t="shared" si="21"/>
        <v>2</v>
      </c>
      <c r="BN166" s="91">
        <v>1</v>
      </c>
      <c r="BO166" s="91"/>
      <c r="BP166" s="91"/>
      <c r="BQ166" s="91"/>
      <c r="BR166" s="91"/>
      <c r="BS166" s="91"/>
      <c r="BT166" s="91"/>
      <c r="BU166" s="91">
        <v>1</v>
      </c>
      <c r="BV166" s="91"/>
      <c r="BW166" s="23">
        <f t="shared" si="22"/>
        <v>2</v>
      </c>
      <c r="BX166" s="70"/>
      <c r="BY166" s="70"/>
      <c r="BZ166" s="70"/>
      <c r="CA166" s="70"/>
      <c r="CB166" s="70"/>
      <c r="CC166" s="70"/>
      <c r="CD166" s="70"/>
      <c r="CE166" s="194"/>
      <c r="CF166" s="194"/>
      <c r="CG166" s="194"/>
      <c r="CH166" s="194"/>
      <c r="CI166" s="194"/>
      <c r="CJ166" s="194"/>
      <c r="CK166" s="194"/>
      <c r="CL166" s="194"/>
      <c r="CM166" s="194"/>
      <c r="CN166" s="194"/>
      <c r="CO166" s="194"/>
      <c r="CP166" s="194"/>
      <c r="CQ166" s="194"/>
      <c r="CR166" s="194"/>
      <c r="CS166" s="194"/>
      <c r="CT166" s="194"/>
      <c r="CU166" s="194"/>
      <c r="CV166" s="194"/>
      <c r="CW166" s="194"/>
      <c r="CX166" s="194"/>
      <c r="CY166" s="194"/>
      <c r="CZ166" s="194"/>
      <c r="DA166" s="194"/>
      <c r="DB166" s="194"/>
      <c r="DC166" s="194"/>
      <c r="DD166" s="194"/>
      <c r="DE166" s="194"/>
      <c r="DF166" s="194"/>
      <c r="DG166" s="194"/>
      <c r="DH166" s="194"/>
      <c r="DI166" s="194"/>
      <c r="DJ166" s="194"/>
      <c r="DK166" s="194"/>
      <c r="DL166" s="194"/>
      <c r="DM166" s="194"/>
      <c r="DN166" s="194"/>
      <c r="DO166" s="194"/>
      <c r="DP166" s="194"/>
      <c r="DQ166" s="194"/>
      <c r="DR166" s="194"/>
      <c r="DS166" s="194"/>
      <c r="DT166" s="194"/>
      <c r="DU166" s="194"/>
      <c r="DV166" s="194"/>
      <c r="DW166" s="194"/>
      <c r="DX166" s="194"/>
      <c r="DY166" s="194"/>
      <c r="DZ166" s="194"/>
      <c r="EA166" s="194"/>
      <c r="EB166" s="194"/>
      <c r="EC166" s="194"/>
      <c r="ED166" s="194"/>
      <c r="EE166" s="194"/>
      <c r="EF166" s="194"/>
      <c r="EG166" s="194"/>
      <c r="EH166" s="194"/>
      <c r="EI166" s="194"/>
      <c r="EJ166" s="194"/>
      <c r="EK166" s="194"/>
      <c r="EL166" s="194"/>
      <c r="EM166" s="194"/>
      <c r="EN166" s="194"/>
      <c r="EO166" s="194"/>
      <c r="EP166" s="194"/>
      <c r="EQ166" s="194"/>
      <c r="ER166" s="194"/>
      <c r="ES166" s="194"/>
      <c r="ET166" s="194"/>
      <c r="EU166" s="194"/>
      <c r="EV166" s="194"/>
      <c r="EW166" s="194"/>
      <c r="EX166" s="194"/>
      <c r="EY166" s="194"/>
      <c r="EZ166" s="194"/>
      <c r="FA166" s="194"/>
      <c r="FB166" s="194"/>
      <c r="FC166" s="194"/>
      <c r="FD166" s="194"/>
      <c r="FE166" s="194"/>
      <c r="FF166" s="194"/>
      <c r="FG166" s="194"/>
      <c r="FH166" s="194"/>
      <c r="FI166" s="194"/>
      <c r="FJ166" s="194"/>
      <c r="FK166" s="194"/>
      <c r="FL166" s="194"/>
      <c r="FM166" s="194"/>
      <c r="FN166" s="194"/>
      <c r="FO166" s="194"/>
      <c r="FP166" s="194"/>
      <c r="FQ166" s="194"/>
      <c r="FR166" s="194"/>
      <c r="FS166" s="194"/>
      <c r="FT166" s="194"/>
      <c r="FU166" s="194"/>
      <c r="FV166" s="194"/>
      <c r="FW166" s="194"/>
      <c r="FX166" s="194"/>
      <c r="FY166" s="194"/>
      <c r="FZ166" s="194"/>
      <c r="GA166" s="194"/>
      <c r="GB166" s="194"/>
      <c r="GC166" s="194"/>
      <c r="GD166" s="194"/>
      <c r="GE166" s="194"/>
      <c r="GF166" s="194"/>
      <c r="GG166" s="194"/>
      <c r="GH166" s="194"/>
      <c r="GI166" s="194"/>
      <c r="GJ166" s="194"/>
      <c r="GK166" s="194"/>
      <c r="GL166" s="194"/>
      <c r="GM166" s="194"/>
      <c r="GN166" s="194"/>
      <c r="GO166" s="194"/>
      <c r="GP166" s="194"/>
      <c r="GQ166" s="194"/>
      <c r="GR166" s="194"/>
      <c r="GS166" s="194"/>
      <c r="GT166" s="194"/>
      <c r="GU166" s="194"/>
      <c r="GV166" s="194"/>
      <c r="GW166" s="194"/>
      <c r="GX166" s="194"/>
      <c r="GY166" s="194"/>
      <c r="GZ166" s="194"/>
      <c r="HA166" s="194"/>
      <c r="HB166" s="194"/>
      <c r="HC166" s="194"/>
      <c r="HD166" s="194"/>
      <c r="HE166" s="194"/>
      <c r="HF166" s="194"/>
      <c r="HG166" s="194"/>
      <c r="HH166" s="194"/>
      <c r="HI166" s="194"/>
      <c r="HJ166" s="194"/>
      <c r="HK166" s="194"/>
      <c r="HL166" s="194"/>
      <c r="HM166" s="194"/>
      <c r="HN166" s="194"/>
      <c r="HO166" s="194"/>
      <c r="HP166" s="194"/>
      <c r="HQ166" s="194"/>
      <c r="HR166" s="194"/>
      <c r="HS166" s="194"/>
      <c r="HT166" s="194"/>
      <c r="HU166" s="194"/>
      <c r="HV166" s="194"/>
      <c r="HW166" s="194"/>
      <c r="HX166" s="194"/>
      <c r="HY166" s="194"/>
      <c r="HZ166" s="194"/>
      <c r="IA166" s="194"/>
      <c r="IB166" s="194"/>
      <c r="IC166" s="194"/>
      <c r="ID166" s="194"/>
      <c r="IE166" s="194"/>
      <c r="IF166" s="194"/>
      <c r="IG166" s="194"/>
      <c r="IH166" s="194"/>
      <c r="II166" s="194"/>
      <c r="IJ166" s="194"/>
      <c r="IK166" s="194"/>
      <c r="IL166" s="194"/>
      <c r="IM166" s="194"/>
      <c r="IN166" s="194"/>
      <c r="IO166" s="194"/>
      <c r="IP166" s="194"/>
      <c r="IQ166" s="194"/>
      <c r="IR166" s="194"/>
      <c r="IS166" s="194"/>
      <c r="IT166" s="194"/>
      <c r="IU166" s="194"/>
      <c r="IV166" s="194"/>
      <c r="IW166" s="194"/>
      <c r="IX166" s="194"/>
      <c r="IY166" s="194"/>
      <c r="IZ166" s="194"/>
      <c r="JA166" s="194"/>
      <c r="JB166" s="194"/>
      <c r="JC166" s="194"/>
      <c r="JD166" s="194"/>
      <c r="JE166" s="194"/>
      <c r="JF166" s="194"/>
      <c r="JG166" s="194"/>
      <c r="JH166" s="194"/>
      <c r="JI166" s="194"/>
      <c r="JJ166" s="194"/>
      <c r="JK166" s="194"/>
      <c r="JL166" s="194"/>
      <c r="JM166" s="194"/>
      <c r="JN166" s="194"/>
      <c r="JO166" s="194"/>
      <c r="JP166" s="194"/>
      <c r="JQ166" s="194"/>
      <c r="JR166" s="194"/>
      <c r="JS166" s="194"/>
      <c r="JT166" s="194"/>
      <c r="JU166" s="194"/>
      <c r="JV166" s="194"/>
      <c r="JW166" s="194"/>
      <c r="JX166" s="194"/>
      <c r="JY166" s="194"/>
      <c r="JZ166" s="194"/>
      <c r="KA166" s="194"/>
      <c r="KB166" s="194"/>
      <c r="KC166" s="194"/>
    </row>
    <row r="167" spans="1:289" s="92" customFormat="1" ht="76.5" x14ac:dyDescent="0.25">
      <c r="A167" s="373" t="s">
        <v>918</v>
      </c>
      <c r="B167" s="114"/>
      <c r="C167" s="84"/>
      <c r="D167" s="84"/>
      <c r="E167" s="84"/>
      <c r="F167" s="115" t="s">
        <v>1464</v>
      </c>
      <c r="G167" s="115" t="s">
        <v>1464</v>
      </c>
      <c r="H167" s="81"/>
      <c r="I167" s="50"/>
      <c r="J167" s="130"/>
      <c r="K167" s="50"/>
      <c r="L167" s="50"/>
      <c r="M167" s="125"/>
      <c r="N167" s="111">
        <f t="shared" si="20"/>
        <v>2</v>
      </c>
      <c r="O167" s="109" t="s">
        <v>919</v>
      </c>
      <c r="P167" s="83" t="s">
        <v>920</v>
      </c>
      <c r="Q167" s="68" t="s">
        <v>105</v>
      </c>
      <c r="R167" s="138" t="s">
        <v>921</v>
      </c>
      <c r="S167" s="138" t="s">
        <v>922</v>
      </c>
      <c r="T167" s="81"/>
      <c r="U167" s="81"/>
      <c r="V167" s="64" t="s">
        <v>923</v>
      </c>
      <c r="W167" s="85" t="s">
        <v>924</v>
      </c>
      <c r="X167" s="195"/>
      <c r="Y167" s="67"/>
      <c r="Z167" s="133"/>
      <c r="AA167" s="133">
        <v>1</v>
      </c>
      <c r="AB167" s="133"/>
      <c r="AC167" s="133"/>
      <c r="AD167" s="133"/>
      <c r="AE167" s="133"/>
      <c r="AF167" s="133"/>
      <c r="AG167" s="133"/>
      <c r="AH167" s="133"/>
      <c r="AI167" s="143">
        <f t="shared" si="23"/>
        <v>1</v>
      </c>
      <c r="AJ167" s="86"/>
      <c r="AK167" s="86">
        <v>1</v>
      </c>
      <c r="AL167" s="86"/>
      <c r="AM167" s="86"/>
      <c r="AN167" s="86"/>
      <c r="AO167" s="86"/>
      <c r="AP167" s="88">
        <f t="shared" si="17"/>
        <v>1</v>
      </c>
      <c r="AQ167" s="89"/>
      <c r="AR167" s="89"/>
      <c r="AS167" s="89"/>
      <c r="AT167" s="89"/>
      <c r="AU167" s="89"/>
      <c r="AV167" s="89"/>
      <c r="AW167" s="89"/>
      <c r="AX167" s="89"/>
      <c r="AY167" s="89"/>
      <c r="AZ167" s="89"/>
      <c r="BA167" s="89"/>
      <c r="BB167" s="89"/>
      <c r="BC167" s="89"/>
      <c r="BD167" s="89"/>
      <c r="BE167" s="18">
        <f t="shared" si="18"/>
        <v>0</v>
      </c>
      <c r="BF167" s="20">
        <f t="shared" si="19"/>
        <v>2</v>
      </c>
      <c r="BG167" s="90"/>
      <c r="BH167" s="90"/>
      <c r="BI167" s="90">
        <v>1</v>
      </c>
      <c r="BJ167" s="90"/>
      <c r="BK167" s="90"/>
      <c r="BL167" s="90"/>
      <c r="BM167" s="25">
        <f t="shared" si="21"/>
        <v>1</v>
      </c>
      <c r="BN167" s="91"/>
      <c r="BO167" s="91"/>
      <c r="BP167" s="91"/>
      <c r="BQ167" s="91"/>
      <c r="BR167" s="91"/>
      <c r="BS167" s="91"/>
      <c r="BT167" s="91"/>
      <c r="BU167" s="91">
        <v>1</v>
      </c>
      <c r="BV167" s="91"/>
      <c r="BW167" s="23">
        <f t="shared" si="22"/>
        <v>1</v>
      </c>
      <c r="BX167" s="70"/>
      <c r="BY167" s="70"/>
      <c r="BZ167" s="70"/>
      <c r="CA167" s="70"/>
      <c r="CB167" s="70"/>
      <c r="CC167" s="70"/>
      <c r="CD167" s="70"/>
      <c r="CE167" s="194"/>
      <c r="CF167" s="194"/>
      <c r="CG167" s="194"/>
      <c r="CH167" s="194"/>
      <c r="CI167" s="194"/>
      <c r="CJ167" s="194"/>
      <c r="CK167" s="194"/>
      <c r="CL167" s="194"/>
      <c r="CM167" s="194"/>
      <c r="CN167" s="194"/>
      <c r="CO167" s="194"/>
      <c r="CP167" s="194"/>
      <c r="CQ167" s="194"/>
      <c r="CR167" s="194"/>
      <c r="CS167" s="194"/>
      <c r="CT167" s="194"/>
      <c r="CU167" s="194"/>
      <c r="CV167" s="194"/>
      <c r="CW167" s="194"/>
      <c r="CX167" s="194"/>
      <c r="CY167" s="194"/>
      <c r="CZ167" s="194"/>
      <c r="DA167" s="194"/>
      <c r="DB167" s="194"/>
      <c r="DC167" s="194"/>
      <c r="DD167" s="194"/>
      <c r="DE167" s="194"/>
      <c r="DF167" s="194"/>
      <c r="DG167" s="194"/>
      <c r="DH167" s="194"/>
      <c r="DI167" s="194"/>
      <c r="DJ167" s="194"/>
      <c r="DK167" s="194"/>
      <c r="DL167" s="194"/>
      <c r="DM167" s="194"/>
      <c r="DN167" s="194"/>
      <c r="DO167" s="194"/>
      <c r="DP167" s="194"/>
      <c r="DQ167" s="194"/>
      <c r="DR167" s="194"/>
      <c r="DS167" s="194"/>
      <c r="DT167" s="194"/>
      <c r="DU167" s="194"/>
      <c r="DV167" s="194"/>
      <c r="DW167" s="194"/>
      <c r="DX167" s="194"/>
      <c r="DY167" s="194"/>
      <c r="DZ167" s="194"/>
      <c r="EA167" s="194"/>
      <c r="EB167" s="194"/>
      <c r="EC167" s="194"/>
      <c r="ED167" s="194"/>
      <c r="EE167" s="194"/>
      <c r="EF167" s="194"/>
      <c r="EG167" s="194"/>
      <c r="EH167" s="194"/>
      <c r="EI167" s="194"/>
      <c r="EJ167" s="194"/>
      <c r="EK167" s="194"/>
      <c r="EL167" s="194"/>
      <c r="EM167" s="194"/>
      <c r="EN167" s="194"/>
      <c r="EO167" s="194"/>
      <c r="EP167" s="194"/>
      <c r="EQ167" s="194"/>
      <c r="ER167" s="194"/>
      <c r="ES167" s="194"/>
      <c r="ET167" s="194"/>
      <c r="EU167" s="194"/>
      <c r="EV167" s="194"/>
      <c r="EW167" s="194"/>
      <c r="EX167" s="194"/>
      <c r="EY167" s="194"/>
      <c r="EZ167" s="194"/>
      <c r="FA167" s="194"/>
      <c r="FB167" s="194"/>
      <c r="FC167" s="194"/>
      <c r="FD167" s="194"/>
      <c r="FE167" s="194"/>
      <c r="FF167" s="194"/>
      <c r="FG167" s="194"/>
      <c r="FH167" s="194"/>
      <c r="FI167" s="194"/>
      <c r="FJ167" s="194"/>
      <c r="FK167" s="194"/>
      <c r="FL167" s="194"/>
      <c r="FM167" s="194"/>
      <c r="FN167" s="194"/>
      <c r="FO167" s="194"/>
      <c r="FP167" s="194"/>
      <c r="FQ167" s="194"/>
      <c r="FR167" s="194"/>
      <c r="FS167" s="194"/>
      <c r="FT167" s="194"/>
      <c r="FU167" s="194"/>
      <c r="FV167" s="194"/>
      <c r="FW167" s="194"/>
      <c r="FX167" s="194"/>
      <c r="FY167" s="194"/>
      <c r="FZ167" s="194"/>
      <c r="GA167" s="194"/>
      <c r="GB167" s="194"/>
      <c r="GC167" s="194"/>
      <c r="GD167" s="194"/>
      <c r="GE167" s="194"/>
      <c r="GF167" s="194"/>
      <c r="GG167" s="194"/>
      <c r="GH167" s="194"/>
      <c r="GI167" s="194"/>
      <c r="GJ167" s="194"/>
      <c r="GK167" s="194"/>
      <c r="GL167" s="194"/>
      <c r="GM167" s="194"/>
      <c r="GN167" s="194"/>
      <c r="GO167" s="194"/>
      <c r="GP167" s="194"/>
      <c r="GQ167" s="194"/>
      <c r="GR167" s="194"/>
      <c r="GS167" s="194"/>
      <c r="GT167" s="194"/>
      <c r="GU167" s="194"/>
      <c r="GV167" s="194"/>
      <c r="GW167" s="194"/>
      <c r="GX167" s="194"/>
      <c r="GY167" s="194"/>
      <c r="GZ167" s="194"/>
      <c r="HA167" s="194"/>
      <c r="HB167" s="194"/>
      <c r="HC167" s="194"/>
      <c r="HD167" s="194"/>
      <c r="HE167" s="194"/>
      <c r="HF167" s="194"/>
      <c r="HG167" s="194"/>
      <c r="HH167" s="194"/>
      <c r="HI167" s="194"/>
      <c r="HJ167" s="194"/>
      <c r="HK167" s="194"/>
      <c r="HL167" s="194"/>
      <c r="HM167" s="194"/>
      <c r="HN167" s="194"/>
      <c r="HO167" s="194"/>
      <c r="HP167" s="194"/>
      <c r="HQ167" s="194"/>
      <c r="HR167" s="194"/>
      <c r="HS167" s="194"/>
      <c r="HT167" s="194"/>
      <c r="HU167" s="194"/>
      <c r="HV167" s="194"/>
      <c r="HW167" s="194"/>
      <c r="HX167" s="194"/>
      <c r="HY167" s="194"/>
      <c r="HZ167" s="194"/>
      <c r="IA167" s="194"/>
      <c r="IB167" s="194"/>
      <c r="IC167" s="194"/>
      <c r="ID167" s="194"/>
      <c r="IE167" s="194"/>
      <c r="IF167" s="194"/>
      <c r="IG167" s="194"/>
      <c r="IH167" s="194"/>
      <c r="II167" s="194"/>
      <c r="IJ167" s="194"/>
      <c r="IK167" s="194"/>
      <c r="IL167" s="194"/>
      <c r="IM167" s="194"/>
      <c r="IN167" s="194"/>
      <c r="IO167" s="194"/>
      <c r="IP167" s="194"/>
      <c r="IQ167" s="194"/>
      <c r="IR167" s="194"/>
      <c r="IS167" s="194"/>
      <c r="IT167" s="194"/>
      <c r="IU167" s="194"/>
      <c r="IV167" s="194"/>
      <c r="IW167" s="194"/>
      <c r="IX167" s="194"/>
      <c r="IY167" s="194"/>
      <c r="IZ167" s="194"/>
      <c r="JA167" s="194"/>
      <c r="JB167" s="194"/>
      <c r="JC167" s="194"/>
      <c r="JD167" s="194"/>
      <c r="JE167" s="194"/>
      <c r="JF167" s="194"/>
      <c r="JG167" s="194"/>
      <c r="JH167" s="194"/>
      <c r="JI167" s="194"/>
      <c r="JJ167" s="194"/>
      <c r="JK167" s="194"/>
      <c r="JL167" s="194"/>
      <c r="JM167" s="194"/>
      <c r="JN167" s="194"/>
      <c r="JO167" s="194"/>
      <c r="JP167" s="194"/>
      <c r="JQ167" s="194"/>
      <c r="JR167" s="194"/>
      <c r="JS167" s="194"/>
      <c r="JT167" s="194"/>
      <c r="JU167" s="194"/>
      <c r="JV167" s="194"/>
      <c r="JW167" s="194"/>
      <c r="JX167" s="194"/>
      <c r="JY167" s="194"/>
      <c r="JZ167" s="194"/>
      <c r="KA167" s="194"/>
      <c r="KB167" s="194"/>
      <c r="KC167" s="194"/>
    </row>
    <row r="168" spans="1:289" s="92" customFormat="1" ht="76.5" x14ac:dyDescent="0.25">
      <c r="A168" s="370" t="s">
        <v>925</v>
      </c>
      <c r="B168" s="117"/>
      <c r="C168" s="84"/>
      <c r="D168" s="84"/>
      <c r="E168" s="84"/>
      <c r="F168" s="115" t="s">
        <v>1464</v>
      </c>
      <c r="G168" s="115" t="s">
        <v>1464</v>
      </c>
      <c r="H168" s="81"/>
      <c r="I168" s="50"/>
      <c r="J168" s="130"/>
      <c r="K168" s="50"/>
      <c r="L168" s="50"/>
      <c r="M168" s="125"/>
      <c r="N168" s="111">
        <f t="shared" si="20"/>
        <v>2</v>
      </c>
      <c r="O168" s="109" t="s">
        <v>926</v>
      </c>
      <c r="P168" s="83" t="s">
        <v>927</v>
      </c>
      <c r="Q168" s="68" t="s">
        <v>105</v>
      </c>
      <c r="R168" s="138" t="s">
        <v>928</v>
      </c>
      <c r="S168" s="138" t="s">
        <v>929</v>
      </c>
      <c r="T168" s="81"/>
      <c r="U168" s="138" t="s">
        <v>930</v>
      </c>
      <c r="V168" s="64" t="s">
        <v>931</v>
      </c>
      <c r="W168" s="85" t="s">
        <v>131</v>
      </c>
      <c r="X168" s="195"/>
      <c r="Y168" s="67"/>
      <c r="Z168" s="133"/>
      <c r="AA168" s="133"/>
      <c r="AB168" s="133"/>
      <c r="AC168" s="133"/>
      <c r="AD168" s="133"/>
      <c r="AE168" s="133"/>
      <c r="AF168" s="133"/>
      <c r="AG168" s="133">
        <v>1</v>
      </c>
      <c r="AH168" s="133"/>
      <c r="AI168" s="143">
        <f t="shared" si="23"/>
        <v>1</v>
      </c>
      <c r="AJ168" s="86"/>
      <c r="AK168" s="86"/>
      <c r="AL168" s="86"/>
      <c r="AM168" s="86"/>
      <c r="AN168" s="86"/>
      <c r="AO168" s="86"/>
      <c r="AP168" s="88">
        <f t="shared" si="17"/>
        <v>0</v>
      </c>
      <c r="AQ168" s="89"/>
      <c r="AR168" s="89"/>
      <c r="AS168" s="89"/>
      <c r="AT168" s="89"/>
      <c r="AU168" s="89"/>
      <c r="AV168" s="89"/>
      <c r="AW168" s="89"/>
      <c r="AX168" s="89"/>
      <c r="AY168" s="89"/>
      <c r="AZ168" s="89"/>
      <c r="BA168" s="89"/>
      <c r="BB168" s="89"/>
      <c r="BC168" s="89"/>
      <c r="BD168" s="89"/>
      <c r="BE168" s="18">
        <f t="shared" si="18"/>
        <v>0</v>
      </c>
      <c r="BF168" s="20">
        <f t="shared" si="19"/>
        <v>1</v>
      </c>
      <c r="BG168" s="90"/>
      <c r="BH168" s="90">
        <v>1</v>
      </c>
      <c r="BI168" s="90"/>
      <c r="BJ168" s="90"/>
      <c r="BK168" s="90"/>
      <c r="BL168" s="90"/>
      <c r="BM168" s="25">
        <f t="shared" si="21"/>
        <v>1</v>
      </c>
      <c r="BN168" s="91">
        <v>1</v>
      </c>
      <c r="BO168" s="91"/>
      <c r="BP168" s="91"/>
      <c r="BQ168" s="91"/>
      <c r="BR168" s="91"/>
      <c r="BS168" s="91"/>
      <c r="BT168" s="91"/>
      <c r="BU168" s="91"/>
      <c r="BV168" s="91"/>
      <c r="BW168" s="23">
        <f t="shared" si="22"/>
        <v>1</v>
      </c>
      <c r="BX168" s="70"/>
      <c r="BY168" s="70"/>
      <c r="BZ168" s="70"/>
      <c r="CA168" s="70"/>
      <c r="CB168" s="70"/>
      <c r="CC168" s="70"/>
      <c r="CD168" s="70"/>
      <c r="CE168" s="194"/>
      <c r="CF168" s="194"/>
      <c r="CG168" s="194"/>
      <c r="CH168" s="194"/>
      <c r="CI168" s="194"/>
      <c r="CJ168" s="194"/>
      <c r="CK168" s="194"/>
      <c r="CL168" s="194"/>
      <c r="CM168" s="194"/>
      <c r="CN168" s="194"/>
      <c r="CO168" s="194"/>
      <c r="CP168" s="194"/>
      <c r="CQ168" s="194"/>
      <c r="CR168" s="194"/>
      <c r="CS168" s="194"/>
      <c r="CT168" s="194"/>
      <c r="CU168" s="194"/>
      <c r="CV168" s="194"/>
      <c r="CW168" s="194"/>
      <c r="CX168" s="194"/>
      <c r="CY168" s="194"/>
      <c r="CZ168" s="194"/>
      <c r="DA168" s="194"/>
      <c r="DB168" s="194"/>
      <c r="DC168" s="194"/>
      <c r="DD168" s="194"/>
      <c r="DE168" s="194"/>
      <c r="DF168" s="194"/>
      <c r="DG168" s="194"/>
      <c r="DH168" s="194"/>
      <c r="DI168" s="194"/>
      <c r="DJ168" s="194"/>
      <c r="DK168" s="194"/>
      <c r="DL168" s="194"/>
      <c r="DM168" s="194"/>
      <c r="DN168" s="194"/>
      <c r="DO168" s="194"/>
      <c r="DP168" s="194"/>
      <c r="DQ168" s="194"/>
      <c r="DR168" s="194"/>
      <c r="DS168" s="194"/>
      <c r="DT168" s="194"/>
      <c r="DU168" s="194"/>
      <c r="DV168" s="194"/>
      <c r="DW168" s="194"/>
      <c r="DX168" s="194"/>
      <c r="DY168" s="194"/>
      <c r="DZ168" s="194"/>
      <c r="EA168" s="194"/>
      <c r="EB168" s="194"/>
      <c r="EC168" s="194"/>
      <c r="ED168" s="194"/>
      <c r="EE168" s="194"/>
      <c r="EF168" s="194"/>
      <c r="EG168" s="194"/>
      <c r="EH168" s="194"/>
      <c r="EI168" s="194"/>
      <c r="EJ168" s="194"/>
      <c r="EK168" s="194"/>
      <c r="EL168" s="194"/>
      <c r="EM168" s="194"/>
      <c r="EN168" s="194"/>
      <c r="EO168" s="194"/>
      <c r="EP168" s="194"/>
      <c r="EQ168" s="194"/>
      <c r="ER168" s="194"/>
      <c r="ES168" s="194"/>
      <c r="ET168" s="194"/>
      <c r="EU168" s="194"/>
      <c r="EV168" s="194"/>
      <c r="EW168" s="194"/>
      <c r="EX168" s="194"/>
      <c r="EY168" s="194"/>
      <c r="EZ168" s="194"/>
      <c r="FA168" s="194"/>
      <c r="FB168" s="194"/>
      <c r="FC168" s="194"/>
      <c r="FD168" s="194"/>
      <c r="FE168" s="194"/>
      <c r="FF168" s="194"/>
      <c r="FG168" s="194"/>
      <c r="FH168" s="194"/>
      <c r="FI168" s="194"/>
      <c r="FJ168" s="194"/>
      <c r="FK168" s="194"/>
      <c r="FL168" s="194"/>
      <c r="FM168" s="194"/>
      <c r="FN168" s="194"/>
      <c r="FO168" s="194"/>
      <c r="FP168" s="194"/>
      <c r="FQ168" s="194"/>
      <c r="FR168" s="194"/>
      <c r="FS168" s="194"/>
      <c r="FT168" s="194"/>
      <c r="FU168" s="194"/>
      <c r="FV168" s="194"/>
      <c r="FW168" s="194"/>
      <c r="FX168" s="194"/>
      <c r="FY168" s="194"/>
      <c r="FZ168" s="194"/>
      <c r="GA168" s="194"/>
      <c r="GB168" s="194"/>
      <c r="GC168" s="194"/>
      <c r="GD168" s="194"/>
      <c r="GE168" s="194"/>
      <c r="GF168" s="194"/>
      <c r="GG168" s="194"/>
      <c r="GH168" s="194"/>
      <c r="GI168" s="194"/>
      <c r="GJ168" s="194"/>
      <c r="GK168" s="194"/>
      <c r="GL168" s="194"/>
      <c r="GM168" s="194"/>
      <c r="GN168" s="194"/>
      <c r="GO168" s="194"/>
      <c r="GP168" s="194"/>
      <c r="GQ168" s="194"/>
      <c r="GR168" s="194"/>
      <c r="GS168" s="194"/>
      <c r="GT168" s="194"/>
      <c r="GU168" s="194"/>
      <c r="GV168" s="194"/>
      <c r="GW168" s="194"/>
      <c r="GX168" s="194"/>
      <c r="GY168" s="194"/>
      <c r="GZ168" s="194"/>
      <c r="HA168" s="194"/>
      <c r="HB168" s="194"/>
      <c r="HC168" s="194"/>
      <c r="HD168" s="194"/>
      <c r="HE168" s="194"/>
      <c r="HF168" s="194"/>
      <c r="HG168" s="194"/>
      <c r="HH168" s="194"/>
      <c r="HI168" s="194"/>
      <c r="HJ168" s="194"/>
      <c r="HK168" s="194"/>
      <c r="HL168" s="194"/>
      <c r="HM168" s="194"/>
      <c r="HN168" s="194"/>
      <c r="HO168" s="194"/>
      <c r="HP168" s="194"/>
      <c r="HQ168" s="194"/>
      <c r="HR168" s="194"/>
      <c r="HS168" s="194"/>
      <c r="HT168" s="194"/>
      <c r="HU168" s="194"/>
      <c r="HV168" s="194"/>
      <c r="HW168" s="194"/>
      <c r="HX168" s="194"/>
      <c r="HY168" s="194"/>
      <c r="HZ168" s="194"/>
      <c r="IA168" s="194"/>
      <c r="IB168" s="194"/>
      <c r="IC168" s="194"/>
      <c r="ID168" s="194"/>
      <c r="IE168" s="194"/>
      <c r="IF168" s="194"/>
      <c r="IG168" s="194"/>
      <c r="IH168" s="194"/>
      <c r="II168" s="194"/>
      <c r="IJ168" s="194"/>
      <c r="IK168" s="194"/>
      <c r="IL168" s="194"/>
      <c r="IM168" s="194"/>
      <c r="IN168" s="194"/>
      <c r="IO168" s="194"/>
      <c r="IP168" s="194"/>
      <c r="IQ168" s="194"/>
      <c r="IR168" s="194"/>
      <c r="IS168" s="194"/>
      <c r="IT168" s="194"/>
      <c r="IU168" s="194"/>
      <c r="IV168" s="194"/>
      <c r="IW168" s="194"/>
      <c r="IX168" s="194"/>
      <c r="IY168" s="194"/>
      <c r="IZ168" s="194"/>
      <c r="JA168" s="194"/>
      <c r="JB168" s="194"/>
      <c r="JC168" s="194"/>
      <c r="JD168" s="194"/>
      <c r="JE168" s="194"/>
      <c r="JF168" s="194"/>
      <c r="JG168" s="194"/>
      <c r="JH168" s="194"/>
      <c r="JI168" s="194"/>
      <c r="JJ168" s="194"/>
      <c r="JK168" s="194"/>
      <c r="JL168" s="194"/>
      <c r="JM168" s="194"/>
      <c r="JN168" s="194"/>
      <c r="JO168" s="194"/>
      <c r="JP168" s="194"/>
      <c r="JQ168" s="194"/>
      <c r="JR168" s="194"/>
      <c r="JS168" s="194"/>
      <c r="JT168" s="194"/>
      <c r="JU168" s="194"/>
      <c r="JV168" s="194"/>
      <c r="JW168" s="194"/>
      <c r="JX168" s="194"/>
      <c r="JY168" s="194"/>
      <c r="JZ168" s="194"/>
      <c r="KA168" s="194"/>
      <c r="KB168" s="194"/>
      <c r="KC168" s="194"/>
    </row>
    <row r="169" spans="1:289" s="92" customFormat="1" ht="229.5" x14ac:dyDescent="0.25">
      <c r="A169" s="373" t="s">
        <v>932</v>
      </c>
      <c r="B169" s="114"/>
      <c r="C169" s="84"/>
      <c r="D169" s="115" t="s">
        <v>1464</v>
      </c>
      <c r="E169" s="84"/>
      <c r="F169" s="115" t="s">
        <v>1464</v>
      </c>
      <c r="G169" s="115" t="s">
        <v>1464</v>
      </c>
      <c r="H169" s="81"/>
      <c r="I169" s="50"/>
      <c r="J169" s="130"/>
      <c r="K169" s="50"/>
      <c r="L169" s="50"/>
      <c r="M169" s="125"/>
      <c r="N169" s="111">
        <f t="shared" si="20"/>
        <v>3</v>
      </c>
      <c r="O169" s="109" t="s">
        <v>933</v>
      </c>
      <c r="P169" s="83" t="s">
        <v>934</v>
      </c>
      <c r="Q169" s="68" t="s">
        <v>105</v>
      </c>
      <c r="R169" s="391" t="s">
        <v>935</v>
      </c>
      <c r="S169" s="138" t="s">
        <v>936</v>
      </c>
      <c r="T169" s="138"/>
      <c r="U169" s="81"/>
      <c r="V169" s="64" t="s">
        <v>937</v>
      </c>
      <c r="W169" s="85" t="s">
        <v>815</v>
      </c>
      <c r="X169" s="54" t="s">
        <v>938</v>
      </c>
      <c r="Y169" s="67"/>
      <c r="Z169" s="133"/>
      <c r="AA169" s="133">
        <v>1</v>
      </c>
      <c r="AB169" s="133">
        <v>1</v>
      </c>
      <c r="AC169" s="133"/>
      <c r="AD169" s="133"/>
      <c r="AE169" s="133"/>
      <c r="AF169" s="133">
        <v>1</v>
      </c>
      <c r="AG169" s="133"/>
      <c r="AH169" s="133"/>
      <c r="AI169" s="143">
        <f t="shared" si="23"/>
        <v>3</v>
      </c>
      <c r="AJ169" s="87"/>
      <c r="AK169" s="87">
        <v>1</v>
      </c>
      <c r="AL169" s="86"/>
      <c r="AM169" s="86"/>
      <c r="AN169" s="86"/>
      <c r="AO169" s="86"/>
      <c r="AP169" s="88">
        <f t="shared" si="17"/>
        <v>1</v>
      </c>
      <c r="AQ169" s="89"/>
      <c r="AR169" s="89"/>
      <c r="AS169" s="89"/>
      <c r="AT169" s="89"/>
      <c r="AU169" s="89"/>
      <c r="AV169" s="89"/>
      <c r="AW169" s="89"/>
      <c r="AX169" s="89"/>
      <c r="AY169" s="89"/>
      <c r="AZ169" s="89"/>
      <c r="BA169" s="89"/>
      <c r="BB169" s="89"/>
      <c r="BC169" s="89"/>
      <c r="BD169" s="89"/>
      <c r="BE169" s="18">
        <f t="shared" si="18"/>
        <v>0</v>
      </c>
      <c r="BF169" s="20">
        <f t="shared" si="19"/>
        <v>4</v>
      </c>
      <c r="BG169" s="90"/>
      <c r="BH169" s="90">
        <v>1</v>
      </c>
      <c r="BI169" s="90"/>
      <c r="BJ169" s="90"/>
      <c r="BK169" s="90">
        <v>1</v>
      </c>
      <c r="BL169" s="90"/>
      <c r="BM169" s="25">
        <f t="shared" si="21"/>
        <v>2</v>
      </c>
      <c r="BN169" s="93">
        <v>1</v>
      </c>
      <c r="BO169" s="91"/>
      <c r="BP169" s="91"/>
      <c r="BQ169" s="91"/>
      <c r="BR169" s="91"/>
      <c r="BS169" s="91"/>
      <c r="BT169" s="91"/>
      <c r="BU169" s="91"/>
      <c r="BV169" s="91"/>
      <c r="BW169" s="23">
        <f t="shared" si="22"/>
        <v>1</v>
      </c>
      <c r="BX169" s="70"/>
      <c r="BY169" s="70"/>
      <c r="BZ169" s="70"/>
      <c r="CA169" s="70"/>
      <c r="CB169" s="70"/>
      <c r="CC169" s="70"/>
      <c r="CD169" s="70"/>
      <c r="CE169" s="194"/>
      <c r="CF169" s="194"/>
      <c r="CG169" s="194"/>
      <c r="CH169" s="194"/>
      <c r="CI169" s="194"/>
      <c r="CJ169" s="194"/>
      <c r="CK169" s="194"/>
      <c r="CL169" s="194"/>
      <c r="CM169" s="194"/>
      <c r="CN169" s="194"/>
      <c r="CO169" s="194"/>
      <c r="CP169" s="194"/>
      <c r="CQ169" s="194"/>
      <c r="CR169" s="194"/>
      <c r="CS169" s="194"/>
      <c r="CT169" s="194"/>
      <c r="CU169" s="194"/>
      <c r="CV169" s="194"/>
      <c r="CW169" s="194"/>
      <c r="CX169" s="194"/>
      <c r="CY169" s="194"/>
      <c r="CZ169" s="194"/>
      <c r="DA169" s="194"/>
      <c r="DB169" s="194"/>
      <c r="DC169" s="194"/>
      <c r="DD169" s="194"/>
      <c r="DE169" s="194"/>
      <c r="DF169" s="194"/>
      <c r="DG169" s="194"/>
      <c r="DH169" s="194"/>
      <c r="DI169" s="194"/>
      <c r="DJ169" s="194"/>
      <c r="DK169" s="194"/>
      <c r="DL169" s="194"/>
      <c r="DM169" s="194"/>
      <c r="DN169" s="194"/>
      <c r="DO169" s="194"/>
      <c r="DP169" s="194"/>
      <c r="DQ169" s="194"/>
      <c r="DR169" s="194"/>
      <c r="DS169" s="194"/>
      <c r="DT169" s="194"/>
      <c r="DU169" s="194"/>
      <c r="DV169" s="194"/>
      <c r="DW169" s="194"/>
      <c r="DX169" s="194"/>
      <c r="DY169" s="194"/>
      <c r="DZ169" s="194"/>
      <c r="EA169" s="194"/>
      <c r="EB169" s="194"/>
      <c r="EC169" s="194"/>
      <c r="ED169" s="194"/>
      <c r="EE169" s="194"/>
      <c r="EF169" s="194"/>
      <c r="EG169" s="194"/>
      <c r="EH169" s="194"/>
      <c r="EI169" s="194"/>
      <c r="EJ169" s="194"/>
      <c r="EK169" s="194"/>
      <c r="EL169" s="194"/>
      <c r="EM169" s="194"/>
      <c r="EN169" s="194"/>
      <c r="EO169" s="194"/>
      <c r="EP169" s="194"/>
      <c r="EQ169" s="194"/>
      <c r="ER169" s="194"/>
      <c r="ES169" s="194"/>
      <c r="ET169" s="194"/>
      <c r="EU169" s="194"/>
      <c r="EV169" s="194"/>
      <c r="EW169" s="194"/>
      <c r="EX169" s="194"/>
      <c r="EY169" s="194"/>
      <c r="EZ169" s="194"/>
      <c r="FA169" s="194"/>
      <c r="FB169" s="194"/>
      <c r="FC169" s="194"/>
      <c r="FD169" s="194"/>
      <c r="FE169" s="194"/>
      <c r="FF169" s="194"/>
      <c r="FG169" s="194"/>
      <c r="FH169" s="194"/>
      <c r="FI169" s="194"/>
      <c r="FJ169" s="194"/>
      <c r="FK169" s="194"/>
      <c r="FL169" s="194"/>
      <c r="FM169" s="194"/>
      <c r="FN169" s="194"/>
      <c r="FO169" s="194"/>
      <c r="FP169" s="194"/>
      <c r="FQ169" s="194"/>
      <c r="FR169" s="194"/>
      <c r="FS169" s="194"/>
      <c r="FT169" s="194"/>
      <c r="FU169" s="194"/>
      <c r="FV169" s="194"/>
      <c r="FW169" s="194"/>
      <c r="FX169" s="194"/>
      <c r="FY169" s="194"/>
      <c r="FZ169" s="194"/>
      <c r="GA169" s="194"/>
      <c r="GB169" s="194"/>
      <c r="GC169" s="194"/>
      <c r="GD169" s="194"/>
      <c r="GE169" s="194"/>
      <c r="GF169" s="194"/>
      <c r="GG169" s="194"/>
      <c r="GH169" s="194"/>
      <c r="GI169" s="194"/>
      <c r="GJ169" s="194"/>
      <c r="GK169" s="194"/>
      <c r="GL169" s="194"/>
      <c r="GM169" s="194"/>
      <c r="GN169" s="194"/>
      <c r="GO169" s="194"/>
      <c r="GP169" s="194"/>
      <c r="GQ169" s="194"/>
      <c r="GR169" s="194"/>
      <c r="GS169" s="194"/>
      <c r="GT169" s="194"/>
      <c r="GU169" s="194"/>
      <c r="GV169" s="194"/>
      <c r="GW169" s="194"/>
      <c r="GX169" s="194"/>
      <c r="GY169" s="194"/>
      <c r="GZ169" s="194"/>
      <c r="HA169" s="194"/>
      <c r="HB169" s="194"/>
      <c r="HC169" s="194"/>
      <c r="HD169" s="194"/>
      <c r="HE169" s="194"/>
      <c r="HF169" s="194"/>
      <c r="HG169" s="194"/>
      <c r="HH169" s="194"/>
      <c r="HI169" s="194"/>
      <c r="HJ169" s="194"/>
      <c r="HK169" s="194"/>
      <c r="HL169" s="194"/>
      <c r="HM169" s="194"/>
      <c r="HN169" s="194"/>
      <c r="HO169" s="194"/>
      <c r="HP169" s="194"/>
      <c r="HQ169" s="194"/>
      <c r="HR169" s="194"/>
      <c r="HS169" s="194"/>
      <c r="HT169" s="194"/>
      <c r="HU169" s="194"/>
      <c r="HV169" s="194"/>
      <c r="HW169" s="194"/>
      <c r="HX169" s="194"/>
      <c r="HY169" s="194"/>
      <c r="HZ169" s="194"/>
      <c r="IA169" s="194"/>
      <c r="IB169" s="194"/>
      <c r="IC169" s="194"/>
      <c r="ID169" s="194"/>
      <c r="IE169" s="194"/>
      <c r="IF169" s="194"/>
      <c r="IG169" s="194"/>
      <c r="IH169" s="194"/>
      <c r="II169" s="194"/>
      <c r="IJ169" s="194"/>
      <c r="IK169" s="194"/>
      <c r="IL169" s="194"/>
      <c r="IM169" s="194"/>
      <c r="IN169" s="194"/>
      <c r="IO169" s="194"/>
      <c r="IP169" s="194"/>
      <c r="IQ169" s="194"/>
      <c r="IR169" s="194"/>
      <c r="IS169" s="194"/>
      <c r="IT169" s="194"/>
      <c r="IU169" s="194"/>
      <c r="IV169" s="194"/>
      <c r="IW169" s="194"/>
      <c r="IX169" s="194"/>
      <c r="IY169" s="194"/>
      <c r="IZ169" s="194"/>
      <c r="JA169" s="194"/>
      <c r="JB169" s="194"/>
      <c r="JC169" s="194"/>
      <c r="JD169" s="194"/>
      <c r="JE169" s="194"/>
      <c r="JF169" s="194"/>
      <c r="JG169" s="194"/>
      <c r="JH169" s="194"/>
      <c r="JI169" s="194"/>
      <c r="JJ169" s="194"/>
      <c r="JK169" s="194"/>
      <c r="JL169" s="194"/>
      <c r="JM169" s="194"/>
      <c r="JN169" s="194"/>
      <c r="JO169" s="194"/>
      <c r="JP169" s="194"/>
      <c r="JQ169" s="194"/>
      <c r="JR169" s="194"/>
      <c r="JS169" s="194"/>
      <c r="JT169" s="194"/>
      <c r="JU169" s="194"/>
      <c r="JV169" s="194"/>
      <c r="JW169" s="194"/>
      <c r="JX169" s="194"/>
      <c r="JY169" s="194"/>
      <c r="JZ169" s="194"/>
      <c r="KA169" s="194"/>
      <c r="KB169" s="194"/>
      <c r="KC169" s="194"/>
    </row>
    <row r="170" spans="1:289" s="92" customFormat="1" ht="76.5" x14ac:dyDescent="0.25">
      <c r="A170" s="370" t="s">
        <v>939</v>
      </c>
      <c r="B170" s="117"/>
      <c r="C170" s="84"/>
      <c r="D170" s="84"/>
      <c r="E170" s="84"/>
      <c r="F170" s="116" t="s">
        <v>1464</v>
      </c>
      <c r="G170" s="116" t="s">
        <v>1464</v>
      </c>
      <c r="H170" s="81"/>
      <c r="I170" s="50"/>
      <c r="J170" s="130"/>
      <c r="K170" s="50"/>
      <c r="L170" s="50"/>
      <c r="M170" s="125"/>
      <c r="N170" s="111">
        <f t="shared" si="20"/>
        <v>2</v>
      </c>
      <c r="O170" s="109" t="s">
        <v>940</v>
      </c>
      <c r="P170" s="83" t="s">
        <v>941</v>
      </c>
      <c r="Q170" s="68" t="s">
        <v>105</v>
      </c>
      <c r="R170" s="138" t="s">
        <v>942</v>
      </c>
      <c r="S170" s="138" t="s">
        <v>943</v>
      </c>
      <c r="T170" s="81"/>
      <c r="U170" s="99" t="s">
        <v>944</v>
      </c>
      <c r="V170" s="64" t="s">
        <v>945</v>
      </c>
      <c r="W170" s="85" t="s">
        <v>946</v>
      </c>
      <c r="X170" s="195" t="s">
        <v>947</v>
      </c>
      <c r="Y170" s="67"/>
      <c r="Z170" s="133"/>
      <c r="AA170" s="133">
        <v>1</v>
      </c>
      <c r="AB170" s="133"/>
      <c r="AC170" s="133"/>
      <c r="AD170" s="133"/>
      <c r="AE170" s="133"/>
      <c r="AF170" s="133"/>
      <c r="AG170" s="133"/>
      <c r="AH170" s="133"/>
      <c r="AI170" s="143">
        <f t="shared" si="23"/>
        <v>1</v>
      </c>
      <c r="AJ170" s="86"/>
      <c r="AK170" s="86">
        <v>1</v>
      </c>
      <c r="AL170" s="86"/>
      <c r="AM170" s="86"/>
      <c r="AN170" s="86"/>
      <c r="AO170" s="86"/>
      <c r="AP170" s="88">
        <f t="shared" si="17"/>
        <v>1</v>
      </c>
      <c r="AQ170" s="89"/>
      <c r="AR170" s="89"/>
      <c r="AS170" s="89"/>
      <c r="AT170" s="89"/>
      <c r="AU170" s="89"/>
      <c r="AV170" s="89"/>
      <c r="AW170" s="89"/>
      <c r="AX170" s="89"/>
      <c r="AY170" s="89"/>
      <c r="AZ170" s="97"/>
      <c r="BA170" s="89"/>
      <c r="BB170" s="89"/>
      <c r="BC170" s="89"/>
      <c r="BD170" s="89"/>
      <c r="BE170" s="18">
        <f t="shared" si="18"/>
        <v>0</v>
      </c>
      <c r="BF170" s="20">
        <f t="shared" si="19"/>
        <v>2</v>
      </c>
      <c r="BG170" s="90"/>
      <c r="BH170" s="90"/>
      <c r="BI170" s="90">
        <v>1</v>
      </c>
      <c r="BJ170" s="90">
        <v>1</v>
      </c>
      <c r="BK170" s="90"/>
      <c r="BL170" s="90"/>
      <c r="BM170" s="25">
        <f t="shared" si="21"/>
        <v>2</v>
      </c>
      <c r="BN170" s="91"/>
      <c r="BO170" s="91"/>
      <c r="BP170" s="91"/>
      <c r="BQ170" s="91"/>
      <c r="BR170" s="91"/>
      <c r="BS170" s="91"/>
      <c r="BT170" s="91"/>
      <c r="BU170" s="91">
        <v>1</v>
      </c>
      <c r="BV170" s="91"/>
      <c r="BW170" s="23">
        <f t="shared" si="22"/>
        <v>1</v>
      </c>
      <c r="BX170" s="70"/>
      <c r="BY170" s="70"/>
      <c r="BZ170" s="70"/>
      <c r="CA170" s="70"/>
      <c r="CB170" s="70"/>
      <c r="CC170" s="70"/>
      <c r="CD170" s="70"/>
      <c r="CE170" s="194"/>
      <c r="CF170" s="194"/>
      <c r="CG170" s="194"/>
      <c r="CH170" s="194"/>
      <c r="CI170" s="194"/>
      <c r="CJ170" s="194"/>
      <c r="CK170" s="194"/>
      <c r="CL170" s="194"/>
      <c r="CM170" s="194"/>
      <c r="CN170" s="194"/>
      <c r="CO170" s="194"/>
      <c r="CP170" s="194"/>
      <c r="CQ170" s="194"/>
      <c r="CR170" s="194"/>
      <c r="CS170" s="194"/>
      <c r="CT170" s="194"/>
      <c r="CU170" s="194"/>
      <c r="CV170" s="194"/>
      <c r="CW170" s="194"/>
      <c r="CX170" s="194"/>
      <c r="CY170" s="194"/>
      <c r="CZ170" s="194"/>
      <c r="DA170" s="194"/>
      <c r="DB170" s="194"/>
      <c r="DC170" s="194"/>
      <c r="DD170" s="194"/>
      <c r="DE170" s="194"/>
      <c r="DF170" s="194"/>
      <c r="DG170" s="194"/>
      <c r="DH170" s="194"/>
      <c r="DI170" s="194"/>
      <c r="DJ170" s="194"/>
      <c r="DK170" s="194"/>
      <c r="DL170" s="194"/>
      <c r="DM170" s="194"/>
      <c r="DN170" s="194"/>
      <c r="DO170" s="194"/>
      <c r="DP170" s="194"/>
      <c r="DQ170" s="194"/>
      <c r="DR170" s="194"/>
      <c r="DS170" s="194"/>
      <c r="DT170" s="194"/>
      <c r="DU170" s="194"/>
      <c r="DV170" s="194"/>
      <c r="DW170" s="194"/>
      <c r="DX170" s="194"/>
      <c r="DY170" s="194"/>
      <c r="DZ170" s="194"/>
      <c r="EA170" s="194"/>
      <c r="EB170" s="194"/>
      <c r="EC170" s="194"/>
      <c r="ED170" s="194"/>
      <c r="EE170" s="194"/>
      <c r="EF170" s="194"/>
      <c r="EG170" s="194"/>
      <c r="EH170" s="194"/>
      <c r="EI170" s="194"/>
      <c r="EJ170" s="194"/>
      <c r="EK170" s="194"/>
      <c r="EL170" s="194"/>
      <c r="EM170" s="194"/>
      <c r="EN170" s="194"/>
      <c r="EO170" s="194"/>
      <c r="EP170" s="194"/>
      <c r="EQ170" s="194"/>
      <c r="ER170" s="194"/>
      <c r="ES170" s="194"/>
      <c r="ET170" s="194"/>
      <c r="EU170" s="194"/>
      <c r="EV170" s="194"/>
      <c r="EW170" s="194"/>
      <c r="EX170" s="194"/>
      <c r="EY170" s="194"/>
      <c r="EZ170" s="194"/>
      <c r="FA170" s="194"/>
      <c r="FB170" s="194"/>
      <c r="FC170" s="194"/>
      <c r="FD170" s="194"/>
      <c r="FE170" s="194"/>
      <c r="FF170" s="194"/>
      <c r="FG170" s="194"/>
      <c r="FH170" s="194"/>
      <c r="FI170" s="194"/>
      <c r="FJ170" s="194"/>
      <c r="FK170" s="194"/>
      <c r="FL170" s="194"/>
      <c r="FM170" s="194"/>
      <c r="FN170" s="194"/>
      <c r="FO170" s="194"/>
      <c r="FP170" s="194"/>
      <c r="FQ170" s="194"/>
      <c r="FR170" s="194"/>
      <c r="FS170" s="194"/>
      <c r="FT170" s="194"/>
      <c r="FU170" s="194"/>
      <c r="FV170" s="194"/>
      <c r="FW170" s="194"/>
      <c r="FX170" s="194"/>
      <c r="FY170" s="194"/>
      <c r="FZ170" s="194"/>
      <c r="GA170" s="194"/>
      <c r="GB170" s="194"/>
      <c r="GC170" s="194"/>
      <c r="GD170" s="194"/>
      <c r="GE170" s="194"/>
      <c r="GF170" s="194"/>
      <c r="GG170" s="194"/>
      <c r="GH170" s="194"/>
      <c r="GI170" s="194"/>
      <c r="GJ170" s="194"/>
      <c r="GK170" s="194"/>
      <c r="GL170" s="194"/>
      <c r="GM170" s="194"/>
      <c r="GN170" s="194"/>
      <c r="GO170" s="194"/>
      <c r="GP170" s="194"/>
      <c r="GQ170" s="194"/>
      <c r="GR170" s="194"/>
      <c r="GS170" s="194"/>
      <c r="GT170" s="194"/>
      <c r="GU170" s="194"/>
      <c r="GV170" s="194"/>
      <c r="GW170" s="194"/>
      <c r="GX170" s="194"/>
      <c r="GY170" s="194"/>
      <c r="GZ170" s="194"/>
      <c r="HA170" s="194"/>
      <c r="HB170" s="194"/>
      <c r="HC170" s="194"/>
      <c r="HD170" s="194"/>
      <c r="HE170" s="194"/>
      <c r="HF170" s="194"/>
      <c r="HG170" s="194"/>
      <c r="HH170" s="194"/>
      <c r="HI170" s="194"/>
      <c r="HJ170" s="194"/>
      <c r="HK170" s="194"/>
      <c r="HL170" s="194"/>
      <c r="HM170" s="194"/>
      <c r="HN170" s="194"/>
      <c r="HO170" s="194"/>
      <c r="HP170" s="194"/>
      <c r="HQ170" s="194"/>
      <c r="HR170" s="194"/>
      <c r="HS170" s="194"/>
      <c r="HT170" s="194"/>
      <c r="HU170" s="194"/>
      <c r="HV170" s="194"/>
      <c r="HW170" s="194"/>
      <c r="HX170" s="194"/>
      <c r="HY170" s="194"/>
      <c r="HZ170" s="194"/>
      <c r="IA170" s="194"/>
      <c r="IB170" s="194"/>
      <c r="IC170" s="194"/>
      <c r="ID170" s="194"/>
      <c r="IE170" s="194"/>
      <c r="IF170" s="194"/>
      <c r="IG170" s="194"/>
      <c r="IH170" s="194"/>
      <c r="II170" s="194"/>
      <c r="IJ170" s="194"/>
      <c r="IK170" s="194"/>
      <c r="IL170" s="194"/>
      <c r="IM170" s="194"/>
      <c r="IN170" s="194"/>
      <c r="IO170" s="194"/>
      <c r="IP170" s="194"/>
      <c r="IQ170" s="194"/>
      <c r="IR170" s="194"/>
      <c r="IS170" s="194"/>
      <c r="IT170" s="194"/>
      <c r="IU170" s="194"/>
      <c r="IV170" s="194"/>
      <c r="IW170" s="194"/>
      <c r="IX170" s="194"/>
      <c r="IY170" s="194"/>
      <c r="IZ170" s="194"/>
      <c r="JA170" s="194"/>
      <c r="JB170" s="194"/>
      <c r="JC170" s="194"/>
      <c r="JD170" s="194"/>
      <c r="JE170" s="194"/>
      <c r="JF170" s="194"/>
      <c r="JG170" s="194"/>
      <c r="JH170" s="194"/>
      <c r="JI170" s="194"/>
      <c r="JJ170" s="194"/>
      <c r="JK170" s="194"/>
      <c r="JL170" s="194"/>
      <c r="JM170" s="194"/>
      <c r="JN170" s="194"/>
      <c r="JO170" s="194"/>
      <c r="JP170" s="194"/>
      <c r="JQ170" s="194"/>
      <c r="JR170" s="194"/>
      <c r="JS170" s="194"/>
      <c r="JT170" s="194"/>
      <c r="JU170" s="194"/>
      <c r="JV170" s="194"/>
      <c r="JW170" s="194"/>
      <c r="JX170" s="194"/>
      <c r="JY170" s="194"/>
      <c r="JZ170" s="194"/>
      <c r="KA170" s="194"/>
      <c r="KB170" s="194"/>
      <c r="KC170" s="194"/>
    </row>
    <row r="171" spans="1:289" s="92" customFormat="1" ht="76.5" x14ac:dyDescent="0.25">
      <c r="A171" s="373" t="s">
        <v>948</v>
      </c>
      <c r="B171" s="114"/>
      <c r="C171" s="84"/>
      <c r="D171" s="84"/>
      <c r="E171" s="115" t="s">
        <v>1494</v>
      </c>
      <c r="F171" s="115" t="s">
        <v>1464</v>
      </c>
      <c r="G171" s="115" t="s">
        <v>1464</v>
      </c>
      <c r="H171" s="81"/>
      <c r="I171" s="50"/>
      <c r="J171" s="130"/>
      <c r="K171" s="50"/>
      <c r="L171" s="50"/>
      <c r="M171" s="125"/>
      <c r="N171" s="111">
        <f t="shared" si="20"/>
        <v>3</v>
      </c>
      <c r="O171" s="109" t="s">
        <v>949</v>
      </c>
      <c r="P171" s="83" t="s">
        <v>950</v>
      </c>
      <c r="Q171" s="68">
        <v>2006</v>
      </c>
      <c r="R171" s="391" t="s">
        <v>951</v>
      </c>
      <c r="S171" s="138" t="s">
        <v>952</v>
      </c>
      <c r="T171" s="138" t="s">
        <v>953</v>
      </c>
      <c r="U171" s="81"/>
      <c r="V171" s="64" t="s">
        <v>954</v>
      </c>
      <c r="W171" s="85" t="s">
        <v>955</v>
      </c>
      <c r="X171" s="195" t="s">
        <v>956</v>
      </c>
      <c r="Y171" s="67">
        <v>1</v>
      </c>
      <c r="Z171" s="133"/>
      <c r="AA171" s="133"/>
      <c r="AB171" s="133"/>
      <c r="AC171" s="133"/>
      <c r="AD171" s="133">
        <v>1</v>
      </c>
      <c r="AE171" s="133">
        <v>1</v>
      </c>
      <c r="AF171" s="133"/>
      <c r="AG171" s="133"/>
      <c r="AH171" s="133"/>
      <c r="AI171" s="143">
        <f t="shared" si="23"/>
        <v>2</v>
      </c>
      <c r="AJ171" s="87"/>
      <c r="AK171" s="86"/>
      <c r="AL171" s="86"/>
      <c r="AM171" s="86"/>
      <c r="AN171" s="86"/>
      <c r="AO171" s="86"/>
      <c r="AP171" s="88">
        <f t="shared" si="17"/>
        <v>0</v>
      </c>
      <c r="AQ171" s="89"/>
      <c r="AR171" s="89"/>
      <c r="AS171" s="89"/>
      <c r="AT171" s="89"/>
      <c r="AU171" s="89"/>
      <c r="AV171" s="89"/>
      <c r="AW171" s="89"/>
      <c r="AX171" s="89"/>
      <c r="AY171" s="89"/>
      <c r="AZ171" s="89"/>
      <c r="BA171" s="89"/>
      <c r="BB171" s="89"/>
      <c r="BC171" s="89"/>
      <c r="BD171" s="89"/>
      <c r="BE171" s="18">
        <f t="shared" si="18"/>
        <v>0</v>
      </c>
      <c r="BF171" s="20">
        <f t="shared" si="19"/>
        <v>2</v>
      </c>
      <c r="BG171" s="90">
        <v>1</v>
      </c>
      <c r="BH171" s="90"/>
      <c r="BI171" s="90"/>
      <c r="BJ171" s="90">
        <v>1</v>
      </c>
      <c r="BK171" s="90">
        <v>1</v>
      </c>
      <c r="BL171" s="90"/>
      <c r="BM171" s="25">
        <f t="shared" si="21"/>
        <v>3</v>
      </c>
      <c r="BN171" s="93">
        <v>1</v>
      </c>
      <c r="BO171" s="91"/>
      <c r="BP171" s="91"/>
      <c r="BQ171" s="91"/>
      <c r="BR171" s="91"/>
      <c r="BS171" s="91"/>
      <c r="BT171" s="91"/>
      <c r="BU171" s="91">
        <v>1</v>
      </c>
      <c r="BV171" s="91"/>
      <c r="BW171" s="23">
        <f t="shared" si="22"/>
        <v>2</v>
      </c>
      <c r="BX171" s="70"/>
      <c r="BY171" s="70"/>
      <c r="BZ171" s="70"/>
      <c r="CA171" s="70"/>
      <c r="CB171" s="70"/>
      <c r="CC171" s="70"/>
      <c r="CD171" s="70"/>
      <c r="CE171" s="194"/>
      <c r="CF171" s="194"/>
      <c r="CG171" s="194"/>
      <c r="CH171" s="194"/>
      <c r="CI171" s="194"/>
      <c r="CJ171" s="194"/>
      <c r="CK171" s="194"/>
      <c r="CL171" s="194"/>
      <c r="CM171" s="194"/>
      <c r="CN171" s="194"/>
      <c r="CO171" s="194"/>
      <c r="CP171" s="194"/>
      <c r="CQ171" s="194"/>
      <c r="CR171" s="194"/>
      <c r="CS171" s="194"/>
      <c r="CT171" s="194"/>
      <c r="CU171" s="194"/>
      <c r="CV171" s="194"/>
      <c r="CW171" s="194"/>
      <c r="CX171" s="194"/>
      <c r="CY171" s="194"/>
      <c r="CZ171" s="194"/>
      <c r="DA171" s="194"/>
      <c r="DB171" s="194"/>
      <c r="DC171" s="194"/>
      <c r="DD171" s="194"/>
      <c r="DE171" s="194"/>
      <c r="DF171" s="194"/>
      <c r="DG171" s="194"/>
      <c r="DH171" s="194"/>
      <c r="DI171" s="194"/>
      <c r="DJ171" s="194"/>
      <c r="DK171" s="194"/>
      <c r="DL171" s="194"/>
      <c r="DM171" s="194"/>
      <c r="DN171" s="194"/>
      <c r="DO171" s="194"/>
      <c r="DP171" s="194"/>
      <c r="DQ171" s="194"/>
      <c r="DR171" s="194"/>
      <c r="DS171" s="194"/>
      <c r="DT171" s="194"/>
      <c r="DU171" s="194"/>
      <c r="DV171" s="194"/>
      <c r="DW171" s="194"/>
      <c r="DX171" s="194"/>
      <c r="DY171" s="194"/>
      <c r="DZ171" s="194"/>
      <c r="EA171" s="194"/>
      <c r="EB171" s="194"/>
      <c r="EC171" s="194"/>
      <c r="ED171" s="194"/>
      <c r="EE171" s="194"/>
      <c r="EF171" s="194"/>
      <c r="EG171" s="194"/>
      <c r="EH171" s="194"/>
      <c r="EI171" s="194"/>
      <c r="EJ171" s="194"/>
      <c r="EK171" s="194"/>
      <c r="EL171" s="194"/>
      <c r="EM171" s="194"/>
      <c r="EN171" s="194"/>
      <c r="EO171" s="194"/>
      <c r="EP171" s="194"/>
      <c r="EQ171" s="194"/>
      <c r="ER171" s="194"/>
      <c r="ES171" s="194"/>
      <c r="ET171" s="194"/>
      <c r="EU171" s="194"/>
      <c r="EV171" s="194"/>
      <c r="EW171" s="194"/>
      <c r="EX171" s="194"/>
      <c r="EY171" s="194"/>
      <c r="EZ171" s="194"/>
      <c r="FA171" s="194"/>
      <c r="FB171" s="194"/>
      <c r="FC171" s="194"/>
      <c r="FD171" s="194"/>
      <c r="FE171" s="194"/>
      <c r="FF171" s="194"/>
      <c r="FG171" s="194"/>
      <c r="FH171" s="194"/>
      <c r="FI171" s="194"/>
      <c r="FJ171" s="194"/>
      <c r="FK171" s="194"/>
      <c r="FL171" s="194"/>
      <c r="FM171" s="194"/>
      <c r="FN171" s="194"/>
      <c r="FO171" s="194"/>
      <c r="FP171" s="194"/>
      <c r="FQ171" s="194"/>
      <c r="FR171" s="194"/>
      <c r="FS171" s="194"/>
      <c r="FT171" s="194"/>
      <c r="FU171" s="194"/>
      <c r="FV171" s="194"/>
      <c r="FW171" s="194"/>
      <c r="FX171" s="194"/>
      <c r="FY171" s="194"/>
      <c r="FZ171" s="194"/>
      <c r="GA171" s="194"/>
      <c r="GB171" s="194"/>
      <c r="GC171" s="194"/>
      <c r="GD171" s="194"/>
      <c r="GE171" s="194"/>
      <c r="GF171" s="194"/>
      <c r="GG171" s="194"/>
      <c r="GH171" s="194"/>
      <c r="GI171" s="194"/>
      <c r="GJ171" s="194"/>
      <c r="GK171" s="194"/>
      <c r="GL171" s="194"/>
      <c r="GM171" s="194"/>
      <c r="GN171" s="194"/>
      <c r="GO171" s="194"/>
      <c r="GP171" s="194"/>
      <c r="GQ171" s="194"/>
      <c r="GR171" s="194"/>
      <c r="GS171" s="194"/>
      <c r="GT171" s="194"/>
      <c r="GU171" s="194"/>
      <c r="GV171" s="194"/>
      <c r="GW171" s="194"/>
      <c r="GX171" s="194"/>
      <c r="GY171" s="194"/>
      <c r="GZ171" s="194"/>
      <c r="HA171" s="194"/>
      <c r="HB171" s="194"/>
      <c r="HC171" s="194"/>
      <c r="HD171" s="194"/>
      <c r="HE171" s="194"/>
      <c r="HF171" s="194"/>
      <c r="HG171" s="194"/>
      <c r="HH171" s="194"/>
      <c r="HI171" s="194"/>
      <c r="HJ171" s="194"/>
      <c r="HK171" s="194"/>
      <c r="HL171" s="194"/>
      <c r="HM171" s="194"/>
      <c r="HN171" s="194"/>
      <c r="HO171" s="194"/>
      <c r="HP171" s="194"/>
      <c r="HQ171" s="194"/>
      <c r="HR171" s="194"/>
      <c r="HS171" s="194"/>
      <c r="HT171" s="194"/>
      <c r="HU171" s="194"/>
      <c r="HV171" s="194"/>
      <c r="HW171" s="194"/>
      <c r="HX171" s="194"/>
      <c r="HY171" s="194"/>
      <c r="HZ171" s="194"/>
      <c r="IA171" s="194"/>
      <c r="IB171" s="194"/>
      <c r="IC171" s="194"/>
      <c r="ID171" s="194"/>
      <c r="IE171" s="194"/>
      <c r="IF171" s="194"/>
      <c r="IG171" s="194"/>
      <c r="IH171" s="194"/>
      <c r="II171" s="194"/>
      <c r="IJ171" s="194"/>
      <c r="IK171" s="194"/>
      <c r="IL171" s="194"/>
      <c r="IM171" s="194"/>
      <c r="IN171" s="194"/>
      <c r="IO171" s="194"/>
      <c r="IP171" s="194"/>
      <c r="IQ171" s="194"/>
      <c r="IR171" s="194"/>
      <c r="IS171" s="194"/>
      <c r="IT171" s="194"/>
      <c r="IU171" s="194"/>
      <c r="IV171" s="194"/>
      <c r="IW171" s="194"/>
      <c r="IX171" s="194"/>
      <c r="IY171" s="194"/>
      <c r="IZ171" s="194"/>
      <c r="JA171" s="194"/>
      <c r="JB171" s="194"/>
      <c r="JC171" s="194"/>
      <c r="JD171" s="194"/>
      <c r="JE171" s="194"/>
      <c r="JF171" s="194"/>
      <c r="JG171" s="194"/>
      <c r="JH171" s="194"/>
      <c r="JI171" s="194"/>
      <c r="JJ171" s="194"/>
      <c r="JK171" s="194"/>
      <c r="JL171" s="194"/>
      <c r="JM171" s="194"/>
      <c r="JN171" s="194"/>
      <c r="JO171" s="194"/>
      <c r="JP171" s="194"/>
      <c r="JQ171" s="194"/>
      <c r="JR171" s="194"/>
      <c r="JS171" s="194"/>
      <c r="JT171" s="194"/>
      <c r="JU171" s="194"/>
      <c r="JV171" s="194"/>
      <c r="JW171" s="194"/>
      <c r="JX171" s="194"/>
      <c r="JY171" s="194"/>
      <c r="JZ171" s="194"/>
      <c r="KA171" s="194"/>
      <c r="KB171" s="194"/>
      <c r="KC171" s="194"/>
    </row>
    <row r="172" spans="1:289" s="92" customFormat="1" ht="242.25" x14ac:dyDescent="0.25">
      <c r="A172" s="373" t="s">
        <v>957</v>
      </c>
      <c r="B172" s="114"/>
      <c r="C172" s="84"/>
      <c r="D172" s="84"/>
      <c r="E172" s="115" t="s">
        <v>1471</v>
      </c>
      <c r="F172" s="115" t="s">
        <v>1464</v>
      </c>
      <c r="G172" s="115" t="s">
        <v>1464</v>
      </c>
      <c r="H172" s="81"/>
      <c r="I172" s="50"/>
      <c r="J172" s="50"/>
      <c r="K172" s="50"/>
      <c r="L172" s="50"/>
      <c r="M172" s="131"/>
      <c r="N172" s="111">
        <f t="shared" si="20"/>
        <v>3</v>
      </c>
      <c r="O172" s="109" t="s">
        <v>958</v>
      </c>
      <c r="P172" s="83" t="s">
        <v>1620</v>
      </c>
      <c r="Q172" s="68" t="s">
        <v>617</v>
      </c>
      <c r="R172" s="391" t="s">
        <v>959</v>
      </c>
      <c r="S172" s="138" t="s">
        <v>960</v>
      </c>
      <c r="T172" s="81"/>
      <c r="U172" s="138" t="s">
        <v>961</v>
      </c>
      <c r="V172" s="64" t="s">
        <v>962</v>
      </c>
      <c r="W172" s="85" t="s">
        <v>963</v>
      </c>
      <c r="X172" s="195"/>
      <c r="Y172" s="67">
        <v>1</v>
      </c>
      <c r="Z172" s="133"/>
      <c r="AA172" s="133"/>
      <c r="AB172" s="133"/>
      <c r="AC172" s="133">
        <v>1</v>
      </c>
      <c r="AD172" s="133">
        <v>1</v>
      </c>
      <c r="AE172" s="133">
        <v>1</v>
      </c>
      <c r="AF172" s="133"/>
      <c r="AG172" s="133">
        <v>1</v>
      </c>
      <c r="AH172" s="133"/>
      <c r="AI172" s="143">
        <f t="shared" si="23"/>
        <v>4</v>
      </c>
      <c r="AJ172" s="86"/>
      <c r="AK172" s="86">
        <v>1</v>
      </c>
      <c r="AL172" s="86"/>
      <c r="AM172" s="86"/>
      <c r="AN172" s="86"/>
      <c r="AO172" s="86"/>
      <c r="AP172" s="88">
        <f t="shared" si="17"/>
        <v>1</v>
      </c>
      <c r="AQ172" s="89"/>
      <c r="AR172" s="89"/>
      <c r="AS172" s="89"/>
      <c r="AT172" s="89"/>
      <c r="AU172" s="89"/>
      <c r="AV172" s="89"/>
      <c r="AW172" s="89"/>
      <c r="AX172" s="89"/>
      <c r="AY172" s="89"/>
      <c r="AZ172" s="89"/>
      <c r="BA172" s="89"/>
      <c r="BB172" s="89"/>
      <c r="BC172" s="89"/>
      <c r="BD172" s="89"/>
      <c r="BE172" s="18">
        <f t="shared" si="18"/>
        <v>0</v>
      </c>
      <c r="BF172" s="20">
        <f t="shared" si="19"/>
        <v>5</v>
      </c>
      <c r="BG172" s="90"/>
      <c r="BH172" s="90">
        <v>1</v>
      </c>
      <c r="BI172" s="90"/>
      <c r="BJ172" s="90"/>
      <c r="BK172" s="90">
        <v>1</v>
      </c>
      <c r="BL172" s="90"/>
      <c r="BM172" s="25">
        <f t="shared" si="21"/>
        <v>2</v>
      </c>
      <c r="BN172" s="91">
        <v>1</v>
      </c>
      <c r="BO172" s="91">
        <v>1</v>
      </c>
      <c r="BP172" s="91"/>
      <c r="BQ172" s="91"/>
      <c r="BR172" s="91"/>
      <c r="BS172" s="91"/>
      <c r="BT172" s="91"/>
      <c r="BU172" s="91">
        <v>1</v>
      </c>
      <c r="BV172" s="91"/>
      <c r="BW172" s="23">
        <f t="shared" si="22"/>
        <v>3</v>
      </c>
      <c r="BX172" s="70"/>
      <c r="BY172" s="70"/>
      <c r="BZ172" s="70"/>
      <c r="CA172" s="70"/>
      <c r="CB172" s="70"/>
      <c r="CC172" s="70"/>
      <c r="CD172" s="70"/>
      <c r="CE172" s="194"/>
      <c r="CF172" s="194"/>
      <c r="CG172" s="194"/>
      <c r="CH172" s="194"/>
      <c r="CI172" s="194"/>
      <c r="CJ172" s="194"/>
      <c r="CK172" s="194"/>
      <c r="CL172" s="194"/>
      <c r="CM172" s="194"/>
      <c r="CN172" s="194"/>
      <c r="CO172" s="194"/>
      <c r="CP172" s="194"/>
      <c r="CQ172" s="194"/>
      <c r="CR172" s="194"/>
      <c r="CS172" s="194"/>
      <c r="CT172" s="194"/>
      <c r="CU172" s="194"/>
      <c r="CV172" s="194"/>
      <c r="CW172" s="194"/>
      <c r="CX172" s="194"/>
      <c r="CY172" s="194"/>
      <c r="CZ172" s="194"/>
      <c r="DA172" s="194"/>
      <c r="DB172" s="194"/>
      <c r="DC172" s="194"/>
      <c r="DD172" s="194"/>
      <c r="DE172" s="194"/>
      <c r="DF172" s="194"/>
      <c r="DG172" s="194"/>
      <c r="DH172" s="194"/>
      <c r="DI172" s="194"/>
      <c r="DJ172" s="194"/>
      <c r="DK172" s="194"/>
      <c r="DL172" s="194"/>
      <c r="DM172" s="194"/>
      <c r="DN172" s="194"/>
      <c r="DO172" s="194"/>
      <c r="DP172" s="194"/>
      <c r="DQ172" s="194"/>
      <c r="DR172" s="194"/>
      <c r="DS172" s="194"/>
      <c r="DT172" s="194"/>
      <c r="DU172" s="194"/>
      <c r="DV172" s="194"/>
      <c r="DW172" s="194"/>
      <c r="DX172" s="194"/>
      <c r="DY172" s="194"/>
      <c r="DZ172" s="194"/>
      <c r="EA172" s="194"/>
      <c r="EB172" s="194"/>
      <c r="EC172" s="194"/>
      <c r="ED172" s="194"/>
      <c r="EE172" s="194"/>
      <c r="EF172" s="194"/>
      <c r="EG172" s="194"/>
      <c r="EH172" s="194"/>
      <c r="EI172" s="194"/>
      <c r="EJ172" s="194"/>
      <c r="EK172" s="194"/>
      <c r="EL172" s="194"/>
      <c r="EM172" s="194"/>
      <c r="EN172" s="194"/>
      <c r="EO172" s="194"/>
      <c r="EP172" s="194"/>
      <c r="EQ172" s="194"/>
      <c r="ER172" s="194"/>
      <c r="ES172" s="194"/>
      <c r="ET172" s="194"/>
      <c r="EU172" s="194"/>
      <c r="EV172" s="194"/>
      <c r="EW172" s="194"/>
      <c r="EX172" s="194"/>
      <c r="EY172" s="194"/>
      <c r="EZ172" s="194"/>
      <c r="FA172" s="194"/>
      <c r="FB172" s="194"/>
      <c r="FC172" s="194"/>
      <c r="FD172" s="194"/>
      <c r="FE172" s="194"/>
      <c r="FF172" s="194"/>
      <c r="FG172" s="194"/>
      <c r="FH172" s="194"/>
      <c r="FI172" s="194"/>
      <c r="FJ172" s="194"/>
      <c r="FK172" s="194"/>
      <c r="FL172" s="194"/>
      <c r="FM172" s="194"/>
      <c r="FN172" s="194"/>
      <c r="FO172" s="194"/>
      <c r="FP172" s="194"/>
      <c r="FQ172" s="194"/>
      <c r="FR172" s="194"/>
      <c r="FS172" s="194"/>
      <c r="FT172" s="194"/>
      <c r="FU172" s="194"/>
      <c r="FV172" s="194"/>
      <c r="FW172" s="194"/>
      <c r="FX172" s="194"/>
      <c r="FY172" s="194"/>
      <c r="FZ172" s="194"/>
      <c r="GA172" s="194"/>
      <c r="GB172" s="194"/>
      <c r="GC172" s="194"/>
      <c r="GD172" s="194"/>
      <c r="GE172" s="194"/>
      <c r="GF172" s="194"/>
      <c r="GG172" s="194"/>
      <c r="GH172" s="194"/>
      <c r="GI172" s="194"/>
      <c r="GJ172" s="194"/>
      <c r="GK172" s="194"/>
      <c r="GL172" s="194"/>
      <c r="GM172" s="194"/>
      <c r="GN172" s="194"/>
      <c r="GO172" s="194"/>
      <c r="GP172" s="194"/>
      <c r="GQ172" s="194"/>
      <c r="GR172" s="194"/>
      <c r="GS172" s="194"/>
      <c r="GT172" s="194"/>
      <c r="GU172" s="194"/>
      <c r="GV172" s="194"/>
      <c r="GW172" s="194"/>
      <c r="GX172" s="194"/>
      <c r="GY172" s="194"/>
      <c r="GZ172" s="194"/>
      <c r="HA172" s="194"/>
      <c r="HB172" s="194"/>
      <c r="HC172" s="194"/>
      <c r="HD172" s="194"/>
      <c r="HE172" s="194"/>
      <c r="HF172" s="194"/>
      <c r="HG172" s="194"/>
      <c r="HH172" s="194"/>
      <c r="HI172" s="194"/>
      <c r="HJ172" s="194"/>
      <c r="HK172" s="194"/>
      <c r="HL172" s="194"/>
      <c r="HM172" s="194"/>
      <c r="HN172" s="194"/>
      <c r="HO172" s="194"/>
      <c r="HP172" s="194"/>
      <c r="HQ172" s="194"/>
      <c r="HR172" s="194"/>
      <c r="HS172" s="194"/>
      <c r="HT172" s="194"/>
      <c r="HU172" s="194"/>
      <c r="HV172" s="194"/>
      <c r="HW172" s="194"/>
      <c r="HX172" s="194"/>
      <c r="HY172" s="194"/>
      <c r="HZ172" s="194"/>
      <c r="IA172" s="194"/>
      <c r="IB172" s="194"/>
      <c r="IC172" s="194"/>
      <c r="ID172" s="194"/>
      <c r="IE172" s="194"/>
      <c r="IF172" s="194"/>
      <c r="IG172" s="194"/>
      <c r="IH172" s="194"/>
      <c r="II172" s="194"/>
      <c r="IJ172" s="194"/>
      <c r="IK172" s="194"/>
      <c r="IL172" s="194"/>
      <c r="IM172" s="194"/>
      <c r="IN172" s="194"/>
      <c r="IO172" s="194"/>
      <c r="IP172" s="194"/>
      <c r="IQ172" s="194"/>
      <c r="IR172" s="194"/>
      <c r="IS172" s="194"/>
      <c r="IT172" s="194"/>
      <c r="IU172" s="194"/>
      <c r="IV172" s="194"/>
      <c r="IW172" s="194"/>
      <c r="IX172" s="194"/>
      <c r="IY172" s="194"/>
      <c r="IZ172" s="194"/>
      <c r="JA172" s="194"/>
      <c r="JB172" s="194"/>
      <c r="JC172" s="194"/>
      <c r="JD172" s="194"/>
      <c r="JE172" s="194"/>
      <c r="JF172" s="194"/>
      <c r="JG172" s="194"/>
      <c r="JH172" s="194"/>
      <c r="JI172" s="194"/>
      <c r="JJ172" s="194"/>
      <c r="JK172" s="194"/>
      <c r="JL172" s="194"/>
      <c r="JM172" s="194"/>
      <c r="JN172" s="194"/>
      <c r="JO172" s="194"/>
      <c r="JP172" s="194"/>
      <c r="JQ172" s="194"/>
      <c r="JR172" s="194"/>
      <c r="JS172" s="194"/>
      <c r="JT172" s="194"/>
      <c r="JU172" s="194"/>
      <c r="JV172" s="194"/>
      <c r="JW172" s="194"/>
      <c r="JX172" s="194"/>
      <c r="JY172" s="194"/>
      <c r="JZ172" s="194"/>
      <c r="KA172" s="194"/>
      <c r="KB172" s="194"/>
      <c r="KC172" s="194"/>
    </row>
    <row r="173" spans="1:289" s="92" customFormat="1" ht="165.75" x14ac:dyDescent="0.25">
      <c r="A173" s="373" t="s">
        <v>964</v>
      </c>
      <c r="B173" s="114"/>
      <c r="C173" s="84"/>
      <c r="D173" s="84"/>
      <c r="E173" s="121">
        <v>3.7</v>
      </c>
      <c r="F173" s="115" t="s">
        <v>1466</v>
      </c>
      <c r="G173" s="115" t="s">
        <v>1466</v>
      </c>
      <c r="H173" s="81"/>
      <c r="I173" s="126"/>
      <c r="J173" s="127"/>
      <c r="K173" s="127"/>
      <c r="L173" s="127"/>
      <c r="M173" s="128"/>
      <c r="N173" s="111">
        <f t="shared" si="20"/>
        <v>3</v>
      </c>
      <c r="O173" s="109" t="s">
        <v>965</v>
      </c>
      <c r="P173" s="83" t="s">
        <v>966</v>
      </c>
      <c r="Q173" s="68">
        <v>2008</v>
      </c>
      <c r="R173" s="138" t="s">
        <v>967</v>
      </c>
      <c r="S173" s="138" t="s">
        <v>968</v>
      </c>
      <c r="T173" s="81"/>
      <c r="U173" s="138" t="s">
        <v>969</v>
      </c>
      <c r="V173" s="64" t="s">
        <v>970</v>
      </c>
      <c r="W173" s="85" t="s">
        <v>725</v>
      </c>
      <c r="X173" s="195" t="s">
        <v>971</v>
      </c>
      <c r="Y173" s="67"/>
      <c r="Z173" s="133"/>
      <c r="AA173" s="133"/>
      <c r="AB173" s="133"/>
      <c r="AC173" s="133">
        <v>1</v>
      </c>
      <c r="AD173" s="133">
        <v>1</v>
      </c>
      <c r="AE173" s="133">
        <v>1</v>
      </c>
      <c r="AF173" s="133"/>
      <c r="AG173" s="133">
        <v>1</v>
      </c>
      <c r="AH173" s="133"/>
      <c r="AI173" s="143">
        <f t="shared" si="23"/>
        <v>4</v>
      </c>
      <c r="AJ173" s="86"/>
      <c r="AK173" s="86">
        <v>1</v>
      </c>
      <c r="AL173" s="86"/>
      <c r="AM173" s="86"/>
      <c r="AN173" s="86"/>
      <c r="AO173" s="86"/>
      <c r="AP173" s="88">
        <f t="shared" si="17"/>
        <v>1</v>
      </c>
      <c r="AQ173" s="89"/>
      <c r="AR173" s="89"/>
      <c r="AS173" s="89"/>
      <c r="AT173" s="89"/>
      <c r="AU173" s="89"/>
      <c r="AV173" s="89"/>
      <c r="AW173" s="89"/>
      <c r="AX173" s="89"/>
      <c r="AY173" s="89"/>
      <c r="AZ173" s="89"/>
      <c r="BA173" s="89"/>
      <c r="BB173" s="89"/>
      <c r="BC173" s="89"/>
      <c r="BD173" s="89"/>
      <c r="BE173" s="18">
        <f t="shared" si="18"/>
        <v>0</v>
      </c>
      <c r="BF173" s="20">
        <f t="shared" si="19"/>
        <v>5</v>
      </c>
      <c r="BG173" s="90">
        <v>1</v>
      </c>
      <c r="BH173" s="90">
        <v>1</v>
      </c>
      <c r="BI173" s="90"/>
      <c r="BJ173" s="90"/>
      <c r="BK173" s="90"/>
      <c r="BL173" s="90"/>
      <c r="BM173" s="25">
        <f t="shared" si="21"/>
        <v>2</v>
      </c>
      <c r="BN173" s="91">
        <v>1</v>
      </c>
      <c r="BO173" s="91"/>
      <c r="BP173" s="91"/>
      <c r="BQ173" s="91"/>
      <c r="BR173" s="91"/>
      <c r="BS173" s="91"/>
      <c r="BT173" s="91"/>
      <c r="BU173" s="91">
        <v>1</v>
      </c>
      <c r="BV173" s="91"/>
      <c r="BW173" s="23">
        <f t="shared" si="22"/>
        <v>2</v>
      </c>
      <c r="BX173" s="70"/>
      <c r="BY173" s="70"/>
      <c r="BZ173" s="70"/>
      <c r="CA173" s="70"/>
      <c r="CB173" s="70"/>
      <c r="CC173" s="70"/>
      <c r="CD173" s="70"/>
      <c r="CE173" s="194"/>
      <c r="CF173" s="194"/>
      <c r="CG173" s="194"/>
      <c r="CH173" s="194"/>
      <c r="CI173" s="194"/>
      <c r="CJ173" s="194"/>
      <c r="CK173" s="194"/>
      <c r="CL173" s="194"/>
      <c r="CM173" s="194"/>
      <c r="CN173" s="194"/>
      <c r="CO173" s="194"/>
      <c r="CP173" s="194"/>
      <c r="CQ173" s="194"/>
      <c r="CR173" s="194"/>
      <c r="CS173" s="194"/>
      <c r="CT173" s="194"/>
      <c r="CU173" s="194"/>
      <c r="CV173" s="194"/>
      <c r="CW173" s="194"/>
      <c r="CX173" s="194"/>
      <c r="CY173" s="194"/>
      <c r="CZ173" s="194"/>
      <c r="DA173" s="194"/>
      <c r="DB173" s="194"/>
      <c r="DC173" s="194"/>
      <c r="DD173" s="194"/>
      <c r="DE173" s="194"/>
      <c r="DF173" s="194"/>
      <c r="DG173" s="194"/>
      <c r="DH173" s="194"/>
      <c r="DI173" s="194"/>
      <c r="DJ173" s="194"/>
      <c r="DK173" s="194"/>
      <c r="DL173" s="194"/>
      <c r="DM173" s="194"/>
      <c r="DN173" s="194"/>
      <c r="DO173" s="194"/>
      <c r="DP173" s="194"/>
      <c r="DQ173" s="194"/>
      <c r="DR173" s="194"/>
      <c r="DS173" s="194"/>
      <c r="DT173" s="194"/>
      <c r="DU173" s="194"/>
      <c r="DV173" s="194"/>
      <c r="DW173" s="194"/>
      <c r="DX173" s="194"/>
      <c r="DY173" s="194"/>
      <c r="DZ173" s="194"/>
      <c r="EA173" s="194"/>
      <c r="EB173" s="194"/>
      <c r="EC173" s="194"/>
      <c r="ED173" s="194"/>
      <c r="EE173" s="194"/>
      <c r="EF173" s="194"/>
      <c r="EG173" s="194"/>
      <c r="EH173" s="194"/>
      <c r="EI173" s="194"/>
      <c r="EJ173" s="194"/>
      <c r="EK173" s="194"/>
      <c r="EL173" s="194"/>
      <c r="EM173" s="194"/>
      <c r="EN173" s="194"/>
      <c r="EO173" s="194"/>
      <c r="EP173" s="194"/>
      <c r="EQ173" s="194"/>
      <c r="ER173" s="194"/>
      <c r="ES173" s="194"/>
      <c r="ET173" s="194"/>
      <c r="EU173" s="194"/>
      <c r="EV173" s="194"/>
      <c r="EW173" s="194"/>
      <c r="EX173" s="194"/>
      <c r="EY173" s="194"/>
      <c r="EZ173" s="194"/>
      <c r="FA173" s="194"/>
      <c r="FB173" s="194"/>
      <c r="FC173" s="194"/>
      <c r="FD173" s="194"/>
      <c r="FE173" s="194"/>
      <c r="FF173" s="194"/>
      <c r="FG173" s="194"/>
      <c r="FH173" s="194"/>
      <c r="FI173" s="194"/>
      <c r="FJ173" s="194"/>
      <c r="FK173" s="194"/>
      <c r="FL173" s="194"/>
      <c r="FM173" s="194"/>
      <c r="FN173" s="194"/>
      <c r="FO173" s="194"/>
      <c r="FP173" s="194"/>
      <c r="FQ173" s="194"/>
      <c r="FR173" s="194"/>
      <c r="FS173" s="194"/>
      <c r="FT173" s="194"/>
      <c r="FU173" s="194"/>
      <c r="FV173" s="194"/>
      <c r="FW173" s="194"/>
      <c r="FX173" s="194"/>
      <c r="FY173" s="194"/>
      <c r="FZ173" s="194"/>
      <c r="GA173" s="194"/>
      <c r="GB173" s="194"/>
      <c r="GC173" s="194"/>
      <c r="GD173" s="194"/>
      <c r="GE173" s="194"/>
      <c r="GF173" s="194"/>
      <c r="GG173" s="194"/>
      <c r="GH173" s="194"/>
      <c r="GI173" s="194"/>
      <c r="GJ173" s="194"/>
      <c r="GK173" s="194"/>
      <c r="GL173" s="194"/>
      <c r="GM173" s="194"/>
      <c r="GN173" s="194"/>
      <c r="GO173" s="194"/>
      <c r="GP173" s="194"/>
      <c r="GQ173" s="194"/>
      <c r="GR173" s="194"/>
      <c r="GS173" s="194"/>
      <c r="GT173" s="194"/>
      <c r="GU173" s="194"/>
      <c r="GV173" s="194"/>
      <c r="GW173" s="194"/>
      <c r="GX173" s="194"/>
      <c r="GY173" s="194"/>
      <c r="GZ173" s="194"/>
      <c r="HA173" s="194"/>
      <c r="HB173" s="194"/>
      <c r="HC173" s="194"/>
      <c r="HD173" s="194"/>
      <c r="HE173" s="194"/>
      <c r="HF173" s="194"/>
      <c r="HG173" s="194"/>
      <c r="HH173" s="194"/>
      <c r="HI173" s="194"/>
      <c r="HJ173" s="194"/>
      <c r="HK173" s="194"/>
      <c r="HL173" s="194"/>
      <c r="HM173" s="194"/>
      <c r="HN173" s="194"/>
      <c r="HO173" s="194"/>
      <c r="HP173" s="194"/>
      <c r="HQ173" s="194"/>
      <c r="HR173" s="194"/>
      <c r="HS173" s="194"/>
      <c r="HT173" s="194"/>
      <c r="HU173" s="194"/>
      <c r="HV173" s="194"/>
      <c r="HW173" s="194"/>
      <c r="HX173" s="194"/>
      <c r="HY173" s="194"/>
      <c r="HZ173" s="194"/>
      <c r="IA173" s="194"/>
      <c r="IB173" s="194"/>
      <c r="IC173" s="194"/>
      <c r="ID173" s="194"/>
      <c r="IE173" s="194"/>
      <c r="IF173" s="194"/>
      <c r="IG173" s="194"/>
      <c r="IH173" s="194"/>
      <c r="II173" s="194"/>
      <c r="IJ173" s="194"/>
      <c r="IK173" s="194"/>
      <c r="IL173" s="194"/>
      <c r="IM173" s="194"/>
      <c r="IN173" s="194"/>
      <c r="IO173" s="194"/>
      <c r="IP173" s="194"/>
      <c r="IQ173" s="194"/>
      <c r="IR173" s="194"/>
      <c r="IS173" s="194"/>
      <c r="IT173" s="194"/>
      <c r="IU173" s="194"/>
      <c r="IV173" s="194"/>
      <c r="IW173" s="194"/>
      <c r="IX173" s="194"/>
      <c r="IY173" s="194"/>
      <c r="IZ173" s="194"/>
      <c r="JA173" s="194"/>
      <c r="JB173" s="194"/>
      <c r="JC173" s="194"/>
      <c r="JD173" s="194"/>
      <c r="JE173" s="194"/>
      <c r="JF173" s="194"/>
      <c r="JG173" s="194"/>
      <c r="JH173" s="194"/>
      <c r="JI173" s="194"/>
      <c r="JJ173" s="194"/>
      <c r="JK173" s="194"/>
      <c r="JL173" s="194"/>
      <c r="JM173" s="194"/>
      <c r="JN173" s="194"/>
      <c r="JO173" s="194"/>
      <c r="JP173" s="194"/>
      <c r="JQ173" s="194"/>
      <c r="JR173" s="194"/>
      <c r="JS173" s="194"/>
      <c r="JT173" s="194"/>
      <c r="JU173" s="194"/>
      <c r="JV173" s="194"/>
      <c r="JW173" s="194"/>
      <c r="JX173" s="194"/>
      <c r="JY173" s="194"/>
      <c r="JZ173" s="194"/>
      <c r="KA173" s="194"/>
      <c r="KB173" s="194"/>
      <c r="KC173" s="194"/>
    </row>
    <row r="174" spans="1:289" s="92" customFormat="1" ht="102" x14ac:dyDescent="0.25">
      <c r="A174" s="373" t="s">
        <v>972</v>
      </c>
      <c r="B174" s="114"/>
      <c r="C174" s="84"/>
      <c r="D174" s="84"/>
      <c r="E174" s="122">
        <v>3.2</v>
      </c>
      <c r="F174" s="115" t="s">
        <v>1466</v>
      </c>
      <c r="G174" s="115" t="s">
        <v>1466</v>
      </c>
      <c r="H174" s="81"/>
      <c r="I174" s="126"/>
      <c r="J174" s="127"/>
      <c r="K174" s="127"/>
      <c r="L174" s="127"/>
      <c r="M174" s="128"/>
      <c r="N174" s="111">
        <f t="shared" si="20"/>
        <v>3</v>
      </c>
      <c r="O174" s="109" t="s">
        <v>973</v>
      </c>
      <c r="P174" s="83" t="s">
        <v>974</v>
      </c>
      <c r="Q174" s="68">
        <v>2006</v>
      </c>
      <c r="R174" s="138" t="s">
        <v>975</v>
      </c>
      <c r="S174" s="138" t="s">
        <v>976</v>
      </c>
      <c r="T174" s="138" t="s">
        <v>977</v>
      </c>
      <c r="U174" s="99" t="s">
        <v>978</v>
      </c>
      <c r="V174" s="64" t="s">
        <v>979</v>
      </c>
      <c r="W174" s="85" t="s">
        <v>980</v>
      </c>
      <c r="X174" s="195" t="s">
        <v>1621</v>
      </c>
      <c r="Y174" s="67">
        <v>1</v>
      </c>
      <c r="Z174" s="133">
        <v>1</v>
      </c>
      <c r="AA174" s="133"/>
      <c r="AB174" s="133"/>
      <c r="AC174" s="133"/>
      <c r="AD174" s="133"/>
      <c r="AE174" s="133"/>
      <c r="AF174" s="133"/>
      <c r="AG174" s="133"/>
      <c r="AH174" s="133"/>
      <c r="AI174" s="143">
        <f t="shared" si="23"/>
        <v>1</v>
      </c>
      <c r="AJ174" s="86"/>
      <c r="AK174" s="86"/>
      <c r="AL174" s="86"/>
      <c r="AM174" s="86"/>
      <c r="AN174" s="86"/>
      <c r="AO174" s="86"/>
      <c r="AP174" s="88">
        <f t="shared" si="17"/>
        <v>0</v>
      </c>
      <c r="AQ174" s="89"/>
      <c r="AR174" s="89"/>
      <c r="AS174" s="89"/>
      <c r="AT174" s="89"/>
      <c r="AU174" s="89"/>
      <c r="AV174" s="89"/>
      <c r="AW174" s="89"/>
      <c r="AX174" s="89"/>
      <c r="AY174" s="89"/>
      <c r="AZ174" s="89"/>
      <c r="BA174" s="89"/>
      <c r="BB174" s="89"/>
      <c r="BC174" s="89"/>
      <c r="BD174" s="89"/>
      <c r="BE174" s="18">
        <f t="shared" si="18"/>
        <v>0</v>
      </c>
      <c r="BF174" s="20">
        <f t="shared" si="19"/>
        <v>1</v>
      </c>
      <c r="BG174" s="90"/>
      <c r="BH174" s="90">
        <v>1</v>
      </c>
      <c r="BI174" s="90">
        <v>1</v>
      </c>
      <c r="BJ174" s="90"/>
      <c r="BK174" s="90"/>
      <c r="BL174" s="90"/>
      <c r="BM174" s="25">
        <f t="shared" si="21"/>
        <v>2</v>
      </c>
      <c r="BN174" s="91"/>
      <c r="BO174" s="91">
        <v>1</v>
      </c>
      <c r="BP174" s="91"/>
      <c r="BQ174" s="91"/>
      <c r="BR174" s="91"/>
      <c r="BS174" s="91"/>
      <c r="BT174" s="91"/>
      <c r="BU174" s="91"/>
      <c r="BV174" s="91"/>
      <c r="BW174" s="23">
        <f t="shared" si="22"/>
        <v>1</v>
      </c>
      <c r="BX174" s="70"/>
      <c r="BY174" s="70"/>
      <c r="BZ174" s="70"/>
      <c r="CA174" s="70"/>
      <c r="CB174" s="70"/>
      <c r="CC174" s="70"/>
      <c r="CD174" s="70"/>
      <c r="CE174" s="194"/>
      <c r="CF174" s="194"/>
      <c r="CG174" s="194"/>
      <c r="CH174" s="194"/>
      <c r="CI174" s="194"/>
      <c r="CJ174" s="194"/>
      <c r="CK174" s="194"/>
      <c r="CL174" s="194"/>
      <c r="CM174" s="194"/>
      <c r="CN174" s="194"/>
      <c r="CO174" s="194"/>
      <c r="CP174" s="194"/>
      <c r="CQ174" s="194"/>
      <c r="CR174" s="194"/>
      <c r="CS174" s="194"/>
      <c r="CT174" s="194"/>
      <c r="CU174" s="194"/>
      <c r="CV174" s="194"/>
      <c r="CW174" s="194"/>
      <c r="CX174" s="194"/>
      <c r="CY174" s="194"/>
      <c r="CZ174" s="194"/>
      <c r="DA174" s="194"/>
      <c r="DB174" s="194"/>
      <c r="DC174" s="194"/>
      <c r="DD174" s="194"/>
      <c r="DE174" s="194"/>
      <c r="DF174" s="194"/>
      <c r="DG174" s="194"/>
      <c r="DH174" s="194"/>
      <c r="DI174" s="194"/>
      <c r="DJ174" s="194"/>
      <c r="DK174" s="194"/>
      <c r="DL174" s="194"/>
      <c r="DM174" s="194"/>
      <c r="DN174" s="194"/>
      <c r="DO174" s="194"/>
      <c r="DP174" s="194"/>
      <c r="DQ174" s="194"/>
      <c r="DR174" s="194"/>
      <c r="DS174" s="194"/>
      <c r="DT174" s="194"/>
      <c r="DU174" s="194"/>
      <c r="DV174" s="194"/>
      <c r="DW174" s="194"/>
      <c r="DX174" s="194"/>
      <c r="DY174" s="194"/>
      <c r="DZ174" s="194"/>
      <c r="EA174" s="194"/>
      <c r="EB174" s="194"/>
      <c r="EC174" s="194"/>
      <c r="ED174" s="194"/>
      <c r="EE174" s="194"/>
      <c r="EF174" s="194"/>
      <c r="EG174" s="194"/>
      <c r="EH174" s="194"/>
      <c r="EI174" s="194"/>
      <c r="EJ174" s="194"/>
      <c r="EK174" s="194"/>
      <c r="EL174" s="194"/>
      <c r="EM174" s="194"/>
      <c r="EN174" s="194"/>
      <c r="EO174" s="194"/>
      <c r="EP174" s="194"/>
      <c r="EQ174" s="194"/>
      <c r="ER174" s="194"/>
      <c r="ES174" s="194"/>
      <c r="ET174" s="194"/>
      <c r="EU174" s="194"/>
      <c r="EV174" s="194"/>
      <c r="EW174" s="194"/>
      <c r="EX174" s="194"/>
      <c r="EY174" s="194"/>
      <c r="EZ174" s="194"/>
      <c r="FA174" s="194"/>
      <c r="FB174" s="194"/>
      <c r="FC174" s="194"/>
      <c r="FD174" s="194"/>
      <c r="FE174" s="194"/>
      <c r="FF174" s="194"/>
      <c r="FG174" s="194"/>
      <c r="FH174" s="194"/>
      <c r="FI174" s="194"/>
      <c r="FJ174" s="194"/>
      <c r="FK174" s="194"/>
      <c r="FL174" s="194"/>
      <c r="FM174" s="194"/>
      <c r="FN174" s="194"/>
      <c r="FO174" s="194"/>
      <c r="FP174" s="194"/>
      <c r="FQ174" s="194"/>
      <c r="FR174" s="194"/>
      <c r="FS174" s="194"/>
      <c r="FT174" s="194"/>
      <c r="FU174" s="194"/>
      <c r="FV174" s="194"/>
      <c r="FW174" s="194"/>
      <c r="FX174" s="194"/>
      <c r="FY174" s="194"/>
      <c r="FZ174" s="194"/>
      <c r="GA174" s="194"/>
      <c r="GB174" s="194"/>
      <c r="GC174" s="194"/>
      <c r="GD174" s="194"/>
      <c r="GE174" s="194"/>
      <c r="GF174" s="194"/>
      <c r="GG174" s="194"/>
      <c r="GH174" s="194"/>
      <c r="GI174" s="194"/>
      <c r="GJ174" s="194"/>
      <c r="GK174" s="194"/>
      <c r="GL174" s="194"/>
      <c r="GM174" s="194"/>
      <c r="GN174" s="194"/>
      <c r="GO174" s="194"/>
      <c r="GP174" s="194"/>
      <c r="GQ174" s="194"/>
      <c r="GR174" s="194"/>
      <c r="GS174" s="194"/>
      <c r="GT174" s="194"/>
      <c r="GU174" s="194"/>
      <c r="GV174" s="194"/>
      <c r="GW174" s="194"/>
      <c r="GX174" s="194"/>
      <c r="GY174" s="194"/>
      <c r="GZ174" s="194"/>
      <c r="HA174" s="194"/>
      <c r="HB174" s="194"/>
      <c r="HC174" s="194"/>
      <c r="HD174" s="194"/>
      <c r="HE174" s="194"/>
      <c r="HF174" s="194"/>
      <c r="HG174" s="194"/>
      <c r="HH174" s="194"/>
      <c r="HI174" s="194"/>
      <c r="HJ174" s="194"/>
      <c r="HK174" s="194"/>
      <c r="HL174" s="194"/>
      <c r="HM174" s="194"/>
      <c r="HN174" s="194"/>
      <c r="HO174" s="194"/>
      <c r="HP174" s="194"/>
      <c r="HQ174" s="194"/>
      <c r="HR174" s="194"/>
      <c r="HS174" s="194"/>
      <c r="HT174" s="194"/>
      <c r="HU174" s="194"/>
      <c r="HV174" s="194"/>
      <c r="HW174" s="194"/>
      <c r="HX174" s="194"/>
      <c r="HY174" s="194"/>
      <c r="HZ174" s="194"/>
      <c r="IA174" s="194"/>
      <c r="IB174" s="194"/>
      <c r="IC174" s="194"/>
      <c r="ID174" s="194"/>
      <c r="IE174" s="194"/>
      <c r="IF174" s="194"/>
      <c r="IG174" s="194"/>
      <c r="IH174" s="194"/>
      <c r="II174" s="194"/>
      <c r="IJ174" s="194"/>
      <c r="IK174" s="194"/>
      <c r="IL174" s="194"/>
      <c r="IM174" s="194"/>
      <c r="IN174" s="194"/>
      <c r="IO174" s="194"/>
      <c r="IP174" s="194"/>
      <c r="IQ174" s="194"/>
      <c r="IR174" s="194"/>
      <c r="IS174" s="194"/>
      <c r="IT174" s="194"/>
      <c r="IU174" s="194"/>
      <c r="IV174" s="194"/>
      <c r="IW174" s="194"/>
      <c r="IX174" s="194"/>
      <c r="IY174" s="194"/>
      <c r="IZ174" s="194"/>
      <c r="JA174" s="194"/>
      <c r="JB174" s="194"/>
      <c r="JC174" s="194"/>
      <c r="JD174" s="194"/>
      <c r="JE174" s="194"/>
      <c r="JF174" s="194"/>
      <c r="JG174" s="194"/>
      <c r="JH174" s="194"/>
      <c r="JI174" s="194"/>
      <c r="JJ174" s="194"/>
      <c r="JK174" s="194"/>
      <c r="JL174" s="194"/>
      <c r="JM174" s="194"/>
      <c r="JN174" s="194"/>
      <c r="JO174" s="194"/>
      <c r="JP174" s="194"/>
      <c r="JQ174" s="194"/>
      <c r="JR174" s="194"/>
      <c r="JS174" s="194"/>
      <c r="JT174" s="194"/>
      <c r="JU174" s="194"/>
      <c r="JV174" s="194"/>
      <c r="JW174" s="194"/>
      <c r="JX174" s="194"/>
      <c r="JY174" s="194"/>
      <c r="JZ174" s="194"/>
      <c r="KA174" s="194"/>
      <c r="KB174" s="194"/>
      <c r="KC174" s="194"/>
    </row>
    <row r="175" spans="1:289" s="92" customFormat="1" ht="63.75" x14ac:dyDescent="0.25">
      <c r="A175" s="370" t="s">
        <v>981</v>
      </c>
      <c r="B175" s="117"/>
      <c r="C175" s="84"/>
      <c r="D175" s="84"/>
      <c r="E175" s="84"/>
      <c r="F175" s="115" t="s">
        <v>1464</v>
      </c>
      <c r="G175" s="115" t="s">
        <v>1464</v>
      </c>
      <c r="H175" s="81"/>
      <c r="I175" s="50"/>
      <c r="J175" s="50"/>
      <c r="K175" s="124"/>
      <c r="L175" s="50"/>
      <c r="M175" s="125"/>
      <c r="N175" s="111">
        <f t="shared" si="20"/>
        <v>2</v>
      </c>
      <c r="O175" s="109" t="s">
        <v>982</v>
      </c>
      <c r="P175" s="83" t="s">
        <v>983</v>
      </c>
      <c r="Q175" s="68" t="s">
        <v>105</v>
      </c>
      <c r="R175" s="138" t="s">
        <v>984</v>
      </c>
      <c r="S175" s="138" t="s">
        <v>985</v>
      </c>
      <c r="T175" s="81"/>
      <c r="U175" s="138" t="s">
        <v>986</v>
      </c>
      <c r="V175" s="64" t="s">
        <v>987</v>
      </c>
      <c r="W175" s="85" t="s">
        <v>988</v>
      </c>
      <c r="X175" s="195" t="s">
        <v>1622</v>
      </c>
      <c r="Y175" s="67"/>
      <c r="Z175" s="133"/>
      <c r="AA175" s="133"/>
      <c r="AB175" s="133"/>
      <c r="AC175" s="133"/>
      <c r="AD175" s="133"/>
      <c r="AE175" s="133">
        <v>1</v>
      </c>
      <c r="AF175" s="133"/>
      <c r="AG175" s="133">
        <v>1</v>
      </c>
      <c r="AH175" s="133"/>
      <c r="AI175" s="143">
        <f t="shared" si="23"/>
        <v>2</v>
      </c>
      <c r="AJ175" s="86"/>
      <c r="AK175" s="86"/>
      <c r="AL175" s="86"/>
      <c r="AM175" s="86"/>
      <c r="AN175" s="86"/>
      <c r="AO175" s="86"/>
      <c r="AP175" s="88">
        <f t="shared" si="17"/>
        <v>0</v>
      </c>
      <c r="AQ175" s="89"/>
      <c r="AR175" s="89"/>
      <c r="AS175" s="89"/>
      <c r="AT175" s="89"/>
      <c r="AU175" s="89"/>
      <c r="AV175" s="89"/>
      <c r="AW175" s="89"/>
      <c r="AX175" s="89"/>
      <c r="AY175" s="89"/>
      <c r="AZ175" s="89"/>
      <c r="BA175" s="89"/>
      <c r="BB175" s="89"/>
      <c r="BC175" s="89"/>
      <c r="BD175" s="89"/>
      <c r="BE175" s="18">
        <f t="shared" si="18"/>
        <v>0</v>
      </c>
      <c r="BF175" s="20">
        <f t="shared" si="19"/>
        <v>2</v>
      </c>
      <c r="BG175" s="90"/>
      <c r="BH175" s="90">
        <v>1</v>
      </c>
      <c r="BI175" s="90">
        <v>1</v>
      </c>
      <c r="BJ175" s="90"/>
      <c r="BK175" s="90"/>
      <c r="BL175" s="90"/>
      <c r="BM175" s="25">
        <f t="shared" si="21"/>
        <v>2</v>
      </c>
      <c r="BN175" s="91">
        <v>1</v>
      </c>
      <c r="BO175" s="91"/>
      <c r="BP175" s="91"/>
      <c r="BQ175" s="91"/>
      <c r="BR175" s="91"/>
      <c r="BS175" s="91"/>
      <c r="BT175" s="91"/>
      <c r="BU175" s="91"/>
      <c r="BV175" s="91"/>
      <c r="BW175" s="23">
        <f t="shared" si="22"/>
        <v>1</v>
      </c>
      <c r="BX175" s="70"/>
      <c r="BY175" s="70"/>
      <c r="BZ175" s="70"/>
      <c r="CA175" s="70"/>
      <c r="CB175" s="70"/>
      <c r="CC175" s="70"/>
      <c r="CD175" s="70"/>
      <c r="CE175" s="194"/>
      <c r="CF175" s="194"/>
      <c r="CG175" s="194"/>
      <c r="CH175" s="194"/>
      <c r="CI175" s="194"/>
      <c r="CJ175" s="194"/>
      <c r="CK175" s="194"/>
      <c r="CL175" s="194"/>
      <c r="CM175" s="194"/>
      <c r="CN175" s="194"/>
      <c r="CO175" s="194"/>
      <c r="CP175" s="194"/>
      <c r="CQ175" s="194"/>
      <c r="CR175" s="194"/>
      <c r="CS175" s="194"/>
      <c r="CT175" s="194"/>
      <c r="CU175" s="194"/>
      <c r="CV175" s="194"/>
      <c r="CW175" s="194"/>
      <c r="CX175" s="194"/>
      <c r="CY175" s="194"/>
      <c r="CZ175" s="194"/>
      <c r="DA175" s="194"/>
      <c r="DB175" s="194"/>
      <c r="DC175" s="194"/>
      <c r="DD175" s="194"/>
      <c r="DE175" s="194"/>
      <c r="DF175" s="194"/>
      <c r="DG175" s="194"/>
      <c r="DH175" s="194"/>
      <c r="DI175" s="194"/>
      <c r="DJ175" s="194"/>
      <c r="DK175" s="194"/>
      <c r="DL175" s="194"/>
      <c r="DM175" s="194"/>
      <c r="DN175" s="194"/>
      <c r="DO175" s="194"/>
      <c r="DP175" s="194"/>
      <c r="DQ175" s="194"/>
      <c r="DR175" s="194"/>
      <c r="DS175" s="194"/>
      <c r="DT175" s="194"/>
      <c r="DU175" s="194"/>
      <c r="DV175" s="194"/>
      <c r="DW175" s="194"/>
      <c r="DX175" s="194"/>
      <c r="DY175" s="194"/>
      <c r="DZ175" s="194"/>
      <c r="EA175" s="194"/>
      <c r="EB175" s="194"/>
      <c r="EC175" s="194"/>
      <c r="ED175" s="194"/>
      <c r="EE175" s="194"/>
      <c r="EF175" s="194"/>
      <c r="EG175" s="194"/>
      <c r="EH175" s="194"/>
      <c r="EI175" s="194"/>
      <c r="EJ175" s="194"/>
      <c r="EK175" s="194"/>
      <c r="EL175" s="194"/>
      <c r="EM175" s="194"/>
      <c r="EN175" s="194"/>
      <c r="EO175" s="194"/>
      <c r="EP175" s="194"/>
      <c r="EQ175" s="194"/>
      <c r="ER175" s="194"/>
      <c r="ES175" s="194"/>
      <c r="ET175" s="194"/>
      <c r="EU175" s="194"/>
      <c r="EV175" s="194"/>
      <c r="EW175" s="194"/>
      <c r="EX175" s="194"/>
      <c r="EY175" s="194"/>
      <c r="EZ175" s="194"/>
      <c r="FA175" s="194"/>
      <c r="FB175" s="194"/>
      <c r="FC175" s="194"/>
      <c r="FD175" s="194"/>
      <c r="FE175" s="194"/>
      <c r="FF175" s="194"/>
      <c r="FG175" s="194"/>
      <c r="FH175" s="194"/>
      <c r="FI175" s="194"/>
      <c r="FJ175" s="194"/>
      <c r="FK175" s="194"/>
      <c r="FL175" s="194"/>
      <c r="FM175" s="194"/>
      <c r="FN175" s="194"/>
      <c r="FO175" s="194"/>
      <c r="FP175" s="194"/>
      <c r="FQ175" s="194"/>
      <c r="FR175" s="194"/>
      <c r="FS175" s="194"/>
      <c r="FT175" s="194"/>
      <c r="FU175" s="194"/>
      <c r="FV175" s="194"/>
      <c r="FW175" s="194"/>
      <c r="FX175" s="194"/>
      <c r="FY175" s="194"/>
      <c r="FZ175" s="194"/>
      <c r="GA175" s="194"/>
      <c r="GB175" s="194"/>
      <c r="GC175" s="194"/>
      <c r="GD175" s="194"/>
      <c r="GE175" s="194"/>
      <c r="GF175" s="194"/>
      <c r="GG175" s="194"/>
      <c r="GH175" s="194"/>
      <c r="GI175" s="194"/>
      <c r="GJ175" s="194"/>
      <c r="GK175" s="194"/>
      <c r="GL175" s="194"/>
      <c r="GM175" s="194"/>
      <c r="GN175" s="194"/>
      <c r="GO175" s="194"/>
      <c r="GP175" s="194"/>
      <c r="GQ175" s="194"/>
      <c r="GR175" s="194"/>
      <c r="GS175" s="194"/>
      <c r="GT175" s="194"/>
      <c r="GU175" s="194"/>
      <c r="GV175" s="194"/>
      <c r="GW175" s="194"/>
      <c r="GX175" s="194"/>
      <c r="GY175" s="194"/>
      <c r="GZ175" s="194"/>
      <c r="HA175" s="194"/>
      <c r="HB175" s="194"/>
      <c r="HC175" s="194"/>
      <c r="HD175" s="194"/>
      <c r="HE175" s="194"/>
      <c r="HF175" s="194"/>
      <c r="HG175" s="194"/>
      <c r="HH175" s="194"/>
      <c r="HI175" s="194"/>
      <c r="HJ175" s="194"/>
      <c r="HK175" s="194"/>
      <c r="HL175" s="194"/>
      <c r="HM175" s="194"/>
      <c r="HN175" s="194"/>
      <c r="HO175" s="194"/>
      <c r="HP175" s="194"/>
      <c r="HQ175" s="194"/>
      <c r="HR175" s="194"/>
      <c r="HS175" s="194"/>
      <c r="HT175" s="194"/>
      <c r="HU175" s="194"/>
      <c r="HV175" s="194"/>
      <c r="HW175" s="194"/>
      <c r="HX175" s="194"/>
      <c r="HY175" s="194"/>
      <c r="HZ175" s="194"/>
      <c r="IA175" s="194"/>
      <c r="IB175" s="194"/>
      <c r="IC175" s="194"/>
      <c r="ID175" s="194"/>
      <c r="IE175" s="194"/>
      <c r="IF175" s="194"/>
      <c r="IG175" s="194"/>
      <c r="IH175" s="194"/>
      <c r="II175" s="194"/>
      <c r="IJ175" s="194"/>
      <c r="IK175" s="194"/>
      <c r="IL175" s="194"/>
      <c r="IM175" s="194"/>
      <c r="IN175" s="194"/>
      <c r="IO175" s="194"/>
      <c r="IP175" s="194"/>
      <c r="IQ175" s="194"/>
      <c r="IR175" s="194"/>
      <c r="IS175" s="194"/>
      <c r="IT175" s="194"/>
      <c r="IU175" s="194"/>
      <c r="IV175" s="194"/>
      <c r="IW175" s="194"/>
      <c r="IX175" s="194"/>
      <c r="IY175" s="194"/>
      <c r="IZ175" s="194"/>
      <c r="JA175" s="194"/>
      <c r="JB175" s="194"/>
      <c r="JC175" s="194"/>
      <c r="JD175" s="194"/>
      <c r="JE175" s="194"/>
      <c r="JF175" s="194"/>
      <c r="JG175" s="194"/>
      <c r="JH175" s="194"/>
      <c r="JI175" s="194"/>
      <c r="JJ175" s="194"/>
      <c r="JK175" s="194"/>
      <c r="JL175" s="194"/>
      <c r="JM175" s="194"/>
      <c r="JN175" s="194"/>
      <c r="JO175" s="194"/>
      <c r="JP175" s="194"/>
      <c r="JQ175" s="194"/>
      <c r="JR175" s="194"/>
      <c r="JS175" s="194"/>
      <c r="JT175" s="194"/>
      <c r="JU175" s="194"/>
      <c r="JV175" s="194"/>
      <c r="JW175" s="194"/>
      <c r="JX175" s="194"/>
      <c r="JY175" s="194"/>
      <c r="JZ175" s="194"/>
      <c r="KA175" s="194"/>
      <c r="KB175" s="194"/>
      <c r="KC175" s="194"/>
    </row>
    <row r="176" spans="1:289" s="92" customFormat="1" ht="102" x14ac:dyDescent="0.25">
      <c r="A176" s="373" t="s">
        <v>989</v>
      </c>
      <c r="B176" s="114"/>
      <c r="C176" s="84"/>
      <c r="D176" s="84"/>
      <c r="E176" s="84"/>
      <c r="F176" s="115" t="s">
        <v>1466</v>
      </c>
      <c r="G176" s="115" t="s">
        <v>1466</v>
      </c>
      <c r="H176" s="81"/>
      <c r="I176" s="50"/>
      <c r="J176" s="50"/>
      <c r="K176" s="124"/>
      <c r="L176" s="50"/>
      <c r="M176" s="125"/>
      <c r="N176" s="111">
        <f t="shared" si="20"/>
        <v>2</v>
      </c>
      <c r="O176" s="109" t="s">
        <v>990</v>
      </c>
      <c r="P176" s="83" t="s">
        <v>991</v>
      </c>
      <c r="Q176" s="68" t="s">
        <v>105</v>
      </c>
      <c r="R176" s="138" t="s">
        <v>992</v>
      </c>
      <c r="S176" s="138" t="s">
        <v>993</v>
      </c>
      <c r="T176" s="138" t="s">
        <v>994</v>
      </c>
      <c r="U176" s="138" t="s">
        <v>995</v>
      </c>
      <c r="V176" s="64" t="s">
        <v>996</v>
      </c>
      <c r="W176" s="85" t="s">
        <v>611</v>
      </c>
      <c r="X176" s="195" t="s">
        <v>997</v>
      </c>
      <c r="Y176" s="67"/>
      <c r="Z176" s="133"/>
      <c r="AA176" s="133"/>
      <c r="AB176" s="133"/>
      <c r="AC176" s="133"/>
      <c r="AD176" s="133"/>
      <c r="AE176" s="133">
        <v>1</v>
      </c>
      <c r="AF176" s="133"/>
      <c r="AG176" s="133">
        <v>1</v>
      </c>
      <c r="AH176" s="133"/>
      <c r="AI176" s="143">
        <f t="shared" si="23"/>
        <v>2</v>
      </c>
      <c r="AJ176" s="86"/>
      <c r="AK176" s="86">
        <v>1</v>
      </c>
      <c r="AL176" s="86"/>
      <c r="AM176" s="86"/>
      <c r="AN176" s="86"/>
      <c r="AO176" s="86"/>
      <c r="AP176" s="88">
        <f t="shared" si="17"/>
        <v>1</v>
      </c>
      <c r="AQ176" s="89"/>
      <c r="AR176" s="89"/>
      <c r="AS176" s="89"/>
      <c r="AT176" s="89"/>
      <c r="AU176" s="89"/>
      <c r="AV176" s="89"/>
      <c r="AW176" s="89"/>
      <c r="AX176" s="89"/>
      <c r="AY176" s="89"/>
      <c r="AZ176" s="89"/>
      <c r="BA176" s="89"/>
      <c r="BB176" s="89"/>
      <c r="BC176" s="89"/>
      <c r="BD176" s="89"/>
      <c r="BE176" s="18">
        <f t="shared" si="18"/>
        <v>0</v>
      </c>
      <c r="BF176" s="20">
        <f t="shared" si="19"/>
        <v>3</v>
      </c>
      <c r="BG176" s="90"/>
      <c r="BH176" s="90">
        <v>1</v>
      </c>
      <c r="BI176" s="90"/>
      <c r="BJ176" s="90"/>
      <c r="BK176" s="90"/>
      <c r="BL176" s="90"/>
      <c r="BM176" s="25">
        <f t="shared" si="21"/>
        <v>1</v>
      </c>
      <c r="BN176" s="91">
        <v>1</v>
      </c>
      <c r="BO176" s="91">
        <v>1</v>
      </c>
      <c r="BP176" s="91"/>
      <c r="BQ176" s="91"/>
      <c r="BR176" s="91"/>
      <c r="BS176" s="91"/>
      <c r="BT176" s="91"/>
      <c r="BU176" s="91"/>
      <c r="BV176" s="91"/>
      <c r="BW176" s="23">
        <f t="shared" si="22"/>
        <v>2</v>
      </c>
      <c r="BX176" s="70"/>
      <c r="BY176" s="70"/>
      <c r="BZ176" s="70"/>
      <c r="CA176" s="70"/>
      <c r="CB176" s="70"/>
      <c r="CC176" s="70"/>
      <c r="CD176" s="70"/>
      <c r="CE176" s="194"/>
      <c r="CF176" s="194"/>
      <c r="CG176" s="194"/>
      <c r="CH176" s="194"/>
      <c r="CI176" s="194"/>
      <c r="CJ176" s="194"/>
      <c r="CK176" s="194"/>
      <c r="CL176" s="194"/>
      <c r="CM176" s="194"/>
      <c r="CN176" s="194"/>
      <c r="CO176" s="194"/>
      <c r="CP176" s="194"/>
      <c r="CQ176" s="194"/>
      <c r="CR176" s="194"/>
      <c r="CS176" s="194"/>
      <c r="CT176" s="194"/>
      <c r="CU176" s="194"/>
      <c r="CV176" s="194"/>
      <c r="CW176" s="194"/>
      <c r="CX176" s="194"/>
      <c r="CY176" s="194"/>
      <c r="CZ176" s="194"/>
      <c r="DA176" s="194"/>
      <c r="DB176" s="194"/>
      <c r="DC176" s="194"/>
      <c r="DD176" s="194"/>
      <c r="DE176" s="194"/>
      <c r="DF176" s="194"/>
      <c r="DG176" s="194"/>
      <c r="DH176" s="194"/>
      <c r="DI176" s="194"/>
      <c r="DJ176" s="194"/>
      <c r="DK176" s="194"/>
      <c r="DL176" s="194"/>
      <c r="DM176" s="194"/>
      <c r="DN176" s="194"/>
      <c r="DO176" s="194"/>
      <c r="DP176" s="194"/>
      <c r="DQ176" s="194"/>
      <c r="DR176" s="194"/>
      <c r="DS176" s="194"/>
      <c r="DT176" s="194"/>
      <c r="DU176" s="194"/>
      <c r="DV176" s="194"/>
      <c r="DW176" s="194"/>
      <c r="DX176" s="194"/>
      <c r="DY176" s="194"/>
      <c r="DZ176" s="194"/>
      <c r="EA176" s="194"/>
      <c r="EB176" s="194"/>
      <c r="EC176" s="194"/>
      <c r="ED176" s="194"/>
      <c r="EE176" s="194"/>
      <c r="EF176" s="194"/>
      <c r="EG176" s="194"/>
      <c r="EH176" s="194"/>
      <c r="EI176" s="194"/>
      <c r="EJ176" s="194"/>
      <c r="EK176" s="194"/>
      <c r="EL176" s="194"/>
      <c r="EM176" s="194"/>
      <c r="EN176" s="194"/>
      <c r="EO176" s="194"/>
      <c r="EP176" s="194"/>
      <c r="EQ176" s="194"/>
      <c r="ER176" s="194"/>
      <c r="ES176" s="194"/>
      <c r="ET176" s="194"/>
      <c r="EU176" s="194"/>
      <c r="EV176" s="194"/>
      <c r="EW176" s="194"/>
      <c r="EX176" s="194"/>
      <c r="EY176" s="194"/>
      <c r="EZ176" s="194"/>
      <c r="FA176" s="194"/>
      <c r="FB176" s="194"/>
      <c r="FC176" s="194"/>
      <c r="FD176" s="194"/>
      <c r="FE176" s="194"/>
      <c r="FF176" s="194"/>
      <c r="FG176" s="194"/>
      <c r="FH176" s="194"/>
      <c r="FI176" s="194"/>
      <c r="FJ176" s="194"/>
      <c r="FK176" s="194"/>
      <c r="FL176" s="194"/>
      <c r="FM176" s="194"/>
      <c r="FN176" s="194"/>
      <c r="FO176" s="194"/>
      <c r="FP176" s="194"/>
      <c r="FQ176" s="194"/>
      <c r="FR176" s="194"/>
      <c r="FS176" s="194"/>
      <c r="FT176" s="194"/>
      <c r="FU176" s="194"/>
      <c r="FV176" s="194"/>
      <c r="FW176" s="194"/>
      <c r="FX176" s="194"/>
      <c r="FY176" s="194"/>
      <c r="FZ176" s="194"/>
      <c r="GA176" s="194"/>
      <c r="GB176" s="194"/>
      <c r="GC176" s="194"/>
      <c r="GD176" s="194"/>
      <c r="GE176" s="194"/>
      <c r="GF176" s="194"/>
      <c r="GG176" s="194"/>
      <c r="GH176" s="194"/>
      <c r="GI176" s="194"/>
      <c r="GJ176" s="194"/>
      <c r="GK176" s="194"/>
      <c r="GL176" s="194"/>
      <c r="GM176" s="194"/>
      <c r="GN176" s="194"/>
      <c r="GO176" s="194"/>
      <c r="GP176" s="194"/>
      <c r="GQ176" s="194"/>
      <c r="GR176" s="194"/>
      <c r="GS176" s="194"/>
      <c r="GT176" s="194"/>
      <c r="GU176" s="194"/>
      <c r="GV176" s="194"/>
      <c r="GW176" s="194"/>
      <c r="GX176" s="194"/>
      <c r="GY176" s="194"/>
      <c r="GZ176" s="194"/>
      <c r="HA176" s="194"/>
      <c r="HB176" s="194"/>
      <c r="HC176" s="194"/>
      <c r="HD176" s="194"/>
      <c r="HE176" s="194"/>
      <c r="HF176" s="194"/>
      <c r="HG176" s="194"/>
      <c r="HH176" s="194"/>
      <c r="HI176" s="194"/>
      <c r="HJ176" s="194"/>
      <c r="HK176" s="194"/>
      <c r="HL176" s="194"/>
      <c r="HM176" s="194"/>
      <c r="HN176" s="194"/>
      <c r="HO176" s="194"/>
      <c r="HP176" s="194"/>
      <c r="HQ176" s="194"/>
      <c r="HR176" s="194"/>
      <c r="HS176" s="194"/>
      <c r="HT176" s="194"/>
      <c r="HU176" s="194"/>
      <c r="HV176" s="194"/>
      <c r="HW176" s="194"/>
      <c r="HX176" s="194"/>
      <c r="HY176" s="194"/>
      <c r="HZ176" s="194"/>
      <c r="IA176" s="194"/>
      <c r="IB176" s="194"/>
      <c r="IC176" s="194"/>
      <c r="ID176" s="194"/>
      <c r="IE176" s="194"/>
      <c r="IF176" s="194"/>
      <c r="IG176" s="194"/>
      <c r="IH176" s="194"/>
      <c r="II176" s="194"/>
      <c r="IJ176" s="194"/>
      <c r="IK176" s="194"/>
      <c r="IL176" s="194"/>
      <c r="IM176" s="194"/>
      <c r="IN176" s="194"/>
      <c r="IO176" s="194"/>
      <c r="IP176" s="194"/>
      <c r="IQ176" s="194"/>
      <c r="IR176" s="194"/>
      <c r="IS176" s="194"/>
      <c r="IT176" s="194"/>
      <c r="IU176" s="194"/>
      <c r="IV176" s="194"/>
      <c r="IW176" s="194"/>
      <c r="IX176" s="194"/>
      <c r="IY176" s="194"/>
      <c r="IZ176" s="194"/>
      <c r="JA176" s="194"/>
      <c r="JB176" s="194"/>
      <c r="JC176" s="194"/>
      <c r="JD176" s="194"/>
      <c r="JE176" s="194"/>
      <c r="JF176" s="194"/>
      <c r="JG176" s="194"/>
      <c r="JH176" s="194"/>
      <c r="JI176" s="194"/>
      <c r="JJ176" s="194"/>
      <c r="JK176" s="194"/>
      <c r="JL176" s="194"/>
      <c r="JM176" s="194"/>
      <c r="JN176" s="194"/>
      <c r="JO176" s="194"/>
      <c r="JP176" s="194"/>
      <c r="JQ176" s="194"/>
      <c r="JR176" s="194"/>
      <c r="JS176" s="194"/>
      <c r="JT176" s="194"/>
      <c r="JU176" s="194"/>
      <c r="JV176" s="194"/>
      <c r="JW176" s="194"/>
      <c r="JX176" s="194"/>
      <c r="JY176" s="194"/>
      <c r="JZ176" s="194"/>
      <c r="KA176" s="194"/>
      <c r="KB176" s="194"/>
      <c r="KC176" s="194"/>
    </row>
    <row r="177" spans="1:289" s="92" customFormat="1" ht="140.25" x14ac:dyDescent="0.25">
      <c r="A177" s="373" t="s">
        <v>998</v>
      </c>
      <c r="B177" s="114"/>
      <c r="C177" s="84"/>
      <c r="D177" s="84"/>
      <c r="E177" s="115" t="s">
        <v>1495</v>
      </c>
      <c r="F177" s="115" t="s">
        <v>1464</v>
      </c>
      <c r="G177" s="115" t="s">
        <v>1464</v>
      </c>
      <c r="H177" s="81"/>
      <c r="I177" s="50"/>
      <c r="J177" s="50"/>
      <c r="K177" s="124"/>
      <c r="L177" s="50"/>
      <c r="M177" s="125"/>
      <c r="N177" s="111">
        <f t="shared" si="20"/>
        <v>3</v>
      </c>
      <c r="O177" s="109" t="s">
        <v>999</v>
      </c>
      <c r="P177" s="83" t="s">
        <v>1000</v>
      </c>
      <c r="Q177" s="68">
        <v>2011</v>
      </c>
      <c r="R177" s="138" t="s">
        <v>1001</v>
      </c>
      <c r="S177" s="138" t="s">
        <v>1002</v>
      </c>
      <c r="T177" s="81"/>
      <c r="U177" s="138" t="s">
        <v>1003</v>
      </c>
      <c r="V177" s="64" t="s">
        <v>1004</v>
      </c>
      <c r="W177" s="92" t="s">
        <v>1005</v>
      </c>
      <c r="X177" s="195" t="s">
        <v>1006</v>
      </c>
      <c r="Y177" s="67">
        <v>1</v>
      </c>
      <c r="Z177" s="133"/>
      <c r="AA177" s="133"/>
      <c r="AB177" s="133"/>
      <c r="AC177" s="133"/>
      <c r="AD177" s="133"/>
      <c r="AE177" s="133"/>
      <c r="AF177" s="133"/>
      <c r="AG177" s="133"/>
      <c r="AH177" s="133"/>
      <c r="AI177" s="143">
        <f t="shared" si="23"/>
        <v>0</v>
      </c>
      <c r="AJ177" s="86"/>
      <c r="AK177" s="86">
        <v>1</v>
      </c>
      <c r="AL177" s="86">
        <v>1</v>
      </c>
      <c r="AM177" s="86">
        <v>1</v>
      </c>
      <c r="AN177" s="86"/>
      <c r="AO177" s="86"/>
      <c r="AP177" s="88">
        <f t="shared" si="17"/>
        <v>3</v>
      </c>
      <c r="AQ177" s="89"/>
      <c r="AR177" s="89"/>
      <c r="AS177" s="89"/>
      <c r="AT177" s="89"/>
      <c r="AU177" s="89"/>
      <c r="AV177" s="89"/>
      <c r="AW177" s="89"/>
      <c r="AX177" s="89"/>
      <c r="AY177" s="89"/>
      <c r="AZ177" s="89"/>
      <c r="BA177" s="89"/>
      <c r="BB177" s="89"/>
      <c r="BC177" s="89"/>
      <c r="BD177" s="89"/>
      <c r="BE177" s="18">
        <f t="shared" si="18"/>
        <v>0</v>
      </c>
      <c r="BF177" s="20">
        <f t="shared" si="19"/>
        <v>3</v>
      </c>
      <c r="BG177" s="90"/>
      <c r="BH177" s="90"/>
      <c r="BI177" s="90">
        <v>1</v>
      </c>
      <c r="BJ177" s="90"/>
      <c r="BK177" s="90"/>
      <c r="BL177" s="90"/>
      <c r="BM177" s="25">
        <f t="shared" si="21"/>
        <v>1</v>
      </c>
      <c r="BN177" s="91">
        <v>1</v>
      </c>
      <c r="BO177" s="91"/>
      <c r="BP177" s="91"/>
      <c r="BQ177" s="91"/>
      <c r="BR177" s="91"/>
      <c r="BS177" s="91"/>
      <c r="BT177" s="91"/>
      <c r="BU177" s="91"/>
      <c r="BV177" s="91"/>
      <c r="BW177" s="23">
        <f t="shared" si="22"/>
        <v>1</v>
      </c>
      <c r="BX177" s="70"/>
      <c r="BY177" s="70"/>
      <c r="BZ177" s="70"/>
      <c r="CA177" s="70"/>
      <c r="CB177" s="70"/>
      <c r="CC177" s="70"/>
      <c r="CD177" s="70"/>
      <c r="CE177" s="194"/>
      <c r="CF177" s="194"/>
      <c r="CG177" s="194"/>
      <c r="CH177" s="194"/>
      <c r="CI177" s="194"/>
      <c r="CJ177" s="194"/>
      <c r="CK177" s="194"/>
      <c r="CL177" s="194"/>
      <c r="CM177" s="194"/>
      <c r="CN177" s="194"/>
      <c r="CO177" s="194"/>
      <c r="CP177" s="194"/>
      <c r="CQ177" s="194"/>
      <c r="CR177" s="194"/>
      <c r="CS177" s="194"/>
      <c r="CT177" s="194"/>
      <c r="CU177" s="194"/>
      <c r="CV177" s="194"/>
      <c r="CW177" s="194"/>
      <c r="CX177" s="194"/>
      <c r="CY177" s="194"/>
      <c r="CZ177" s="194"/>
      <c r="DA177" s="194"/>
      <c r="DB177" s="194"/>
      <c r="DC177" s="194"/>
      <c r="DD177" s="194"/>
      <c r="DE177" s="194"/>
      <c r="DF177" s="194"/>
      <c r="DG177" s="194"/>
      <c r="DH177" s="194"/>
      <c r="DI177" s="194"/>
      <c r="DJ177" s="194"/>
      <c r="DK177" s="194"/>
      <c r="DL177" s="194"/>
      <c r="DM177" s="194"/>
      <c r="DN177" s="194"/>
      <c r="DO177" s="194"/>
      <c r="DP177" s="194"/>
      <c r="DQ177" s="194"/>
      <c r="DR177" s="194"/>
      <c r="DS177" s="194"/>
      <c r="DT177" s="194"/>
      <c r="DU177" s="194"/>
      <c r="DV177" s="194"/>
      <c r="DW177" s="194"/>
      <c r="DX177" s="194"/>
      <c r="DY177" s="194"/>
      <c r="DZ177" s="194"/>
      <c r="EA177" s="194"/>
      <c r="EB177" s="194"/>
      <c r="EC177" s="194"/>
      <c r="ED177" s="194"/>
      <c r="EE177" s="194"/>
      <c r="EF177" s="194"/>
      <c r="EG177" s="194"/>
      <c r="EH177" s="194"/>
      <c r="EI177" s="194"/>
      <c r="EJ177" s="194"/>
      <c r="EK177" s="194"/>
      <c r="EL177" s="194"/>
      <c r="EM177" s="194"/>
      <c r="EN177" s="194"/>
      <c r="EO177" s="194"/>
      <c r="EP177" s="194"/>
      <c r="EQ177" s="194"/>
      <c r="ER177" s="194"/>
      <c r="ES177" s="194"/>
      <c r="ET177" s="194"/>
      <c r="EU177" s="194"/>
      <c r="EV177" s="194"/>
      <c r="EW177" s="194"/>
      <c r="EX177" s="194"/>
      <c r="EY177" s="194"/>
      <c r="EZ177" s="194"/>
      <c r="FA177" s="194"/>
      <c r="FB177" s="194"/>
      <c r="FC177" s="194"/>
      <c r="FD177" s="194"/>
      <c r="FE177" s="194"/>
      <c r="FF177" s="194"/>
      <c r="FG177" s="194"/>
      <c r="FH177" s="194"/>
      <c r="FI177" s="194"/>
      <c r="FJ177" s="194"/>
      <c r="FK177" s="194"/>
      <c r="FL177" s="194"/>
      <c r="FM177" s="194"/>
      <c r="FN177" s="194"/>
      <c r="FO177" s="194"/>
      <c r="FP177" s="194"/>
      <c r="FQ177" s="194"/>
      <c r="FR177" s="194"/>
      <c r="FS177" s="194"/>
      <c r="FT177" s="194"/>
      <c r="FU177" s="194"/>
      <c r="FV177" s="194"/>
      <c r="FW177" s="194"/>
      <c r="FX177" s="194"/>
      <c r="FY177" s="194"/>
      <c r="FZ177" s="194"/>
      <c r="GA177" s="194"/>
      <c r="GB177" s="194"/>
      <c r="GC177" s="194"/>
      <c r="GD177" s="194"/>
      <c r="GE177" s="194"/>
      <c r="GF177" s="194"/>
      <c r="GG177" s="194"/>
      <c r="GH177" s="194"/>
      <c r="GI177" s="194"/>
      <c r="GJ177" s="194"/>
      <c r="GK177" s="194"/>
      <c r="GL177" s="194"/>
      <c r="GM177" s="194"/>
      <c r="GN177" s="194"/>
      <c r="GO177" s="194"/>
      <c r="GP177" s="194"/>
      <c r="GQ177" s="194"/>
      <c r="GR177" s="194"/>
      <c r="GS177" s="194"/>
      <c r="GT177" s="194"/>
      <c r="GU177" s="194"/>
      <c r="GV177" s="194"/>
      <c r="GW177" s="194"/>
      <c r="GX177" s="194"/>
      <c r="GY177" s="194"/>
      <c r="GZ177" s="194"/>
      <c r="HA177" s="194"/>
      <c r="HB177" s="194"/>
      <c r="HC177" s="194"/>
      <c r="HD177" s="194"/>
      <c r="HE177" s="194"/>
      <c r="HF177" s="194"/>
      <c r="HG177" s="194"/>
      <c r="HH177" s="194"/>
      <c r="HI177" s="194"/>
      <c r="HJ177" s="194"/>
      <c r="HK177" s="194"/>
      <c r="HL177" s="194"/>
      <c r="HM177" s="194"/>
      <c r="HN177" s="194"/>
      <c r="HO177" s="194"/>
      <c r="HP177" s="194"/>
      <c r="HQ177" s="194"/>
      <c r="HR177" s="194"/>
      <c r="HS177" s="194"/>
      <c r="HT177" s="194"/>
      <c r="HU177" s="194"/>
      <c r="HV177" s="194"/>
      <c r="HW177" s="194"/>
      <c r="HX177" s="194"/>
      <c r="HY177" s="194"/>
      <c r="HZ177" s="194"/>
      <c r="IA177" s="194"/>
      <c r="IB177" s="194"/>
      <c r="IC177" s="194"/>
      <c r="ID177" s="194"/>
      <c r="IE177" s="194"/>
      <c r="IF177" s="194"/>
      <c r="IG177" s="194"/>
      <c r="IH177" s="194"/>
      <c r="II177" s="194"/>
      <c r="IJ177" s="194"/>
      <c r="IK177" s="194"/>
      <c r="IL177" s="194"/>
      <c r="IM177" s="194"/>
      <c r="IN177" s="194"/>
      <c r="IO177" s="194"/>
      <c r="IP177" s="194"/>
      <c r="IQ177" s="194"/>
      <c r="IR177" s="194"/>
      <c r="IS177" s="194"/>
      <c r="IT177" s="194"/>
      <c r="IU177" s="194"/>
      <c r="IV177" s="194"/>
      <c r="IW177" s="194"/>
      <c r="IX177" s="194"/>
      <c r="IY177" s="194"/>
      <c r="IZ177" s="194"/>
      <c r="JA177" s="194"/>
      <c r="JB177" s="194"/>
      <c r="JC177" s="194"/>
      <c r="JD177" s="194"/>
      <c r="JE177" s="194"/>
      <c r="JF177" s="194"/>
      <c r="JG177" s="194"/>
      <c r="JH177" s="194"/>
      <c r="JI177" s="194"/>
      <c r="JJ177" s="194"/>
      <c r="JK177" s="194"/>
      <c r="JL177" s="194"/>
      <c r="JM177" s="194"/>
      <c r="JN177" s="194"/>
      <c r="JO177" s="194"/>
      <c r="JP177" s="194"/>
      <c r="JQ177" s="194"/>
      <c r="JR177" s="194"/>
      <c r="JS177" s="194"/>
      <c r="JT177" s="194"/>
      <c r="JU177" s="194"/>
      <c r="JV177" s="194"/>
      <c r="JW177" s="194"/>
      <c r="JX177" s="194"/>
      <c r="JY177" s="194"/>
      <c r="JZ177" s="194"/>
      <c r="KA177" s="194"/>
      <c r="KB177" s="194"/>
      <c r="KC177" s="194"/>
    </row>
    <row r="178" spans="1:289" s="92" customFormat="1" ht="204" x14ac:dyDescent="0.25">
      <c r="A178" s="370" t="s">
        <v>1007</v>
      </c>
      <c r="B178" s="114"/>
      <c r="C178" s="84"/>
      <c r="D178" s="115" t="s">
        <v>1468</v>
      </c>
      <c r="E178" s="84"/>
      <c r="F178" s="115" t="s">
        <v>1466</v>
      </c>
      <c r="G178" s="115" t="s">
        <v>1466</v>
      </c>
      <c r="H178" s="81"/>
      <c r="I178" s="50"/>
      <c r="J178" s="50"/>
      <c r="K178" s="124"/>
      <c r="L178" s="50"/>
      <c r="M178" s="125"/>
      <c r="N178" s="111">
        <f t="shared" si="20"/>
        <v>3</v>
      </c>
      <c r="O178" s="109" t="s">
        <v>1008</v>
      </c>
      <c r="P178" s="83" t="s">
        <v>1009</v>
      </c>
      <c r="Q178" s="68" t="s">
        <v>105</v>
      </c>
      <c r="R178" s="138" t="s">
        <v>1010</v>
      </c>
      <c r="S178" s="138" t="s">
        <v>1011</v>
      </c>
      <c r="T178" s="81"/>
      <c r="U178" s="81"/>
      <c r="V178" s="66" t="s">
        <v>1012</v>
      </c>
      <c r="W178" s="85" t="s">
        <v>1013</v>
      </c>
      <c r="X178" s="54" t="s">
        <v>1014</v>
      </c>
      <c r="Y178" s="67"/>
      <c r="Z178" s="133"/>
      <c r="AA178" s="133">
        <v>1</v>
      </c>
      <c r="AB178" s="133"/>
      <c r="AC178" s="133"/>
      <c r="AD178" s="133"/>
      <c r="AE178" s="133"/>
      <c r="AF178" s="133"/>
      <c r="AG178" s="133"/>
      <c r="AH178" s="133"/>
      <c r="AI178" s="143">
        <f t="shared" si="23"/>
        <v>1</v>
      </c>
      <c r="AJ178" s="86">
        <v>1</v>
      </c>
      <c r="AK178" s="86">
        <v>1</v>
      </c>
      <c r="AL178" s="86"/>
      <c r="AM178" s="86"/>
      <c r="AN178" s="86"/>
      <c r="AO178" s="86"/>
      <c r="AP178" s="88">
        <f t="shared" si="17"/>
        <v>2</v>
      </c>
      <c r="AQ178" s="89"/>
      <c r="AR178" s="89"/>
      <c r="AS178" s="89"/>
      <c r="AT178" s="89"/>
      <c r="AU178" s="89"/>
      <c r="AV178" s="89"/>
      <c r="AW178" s="89"/>
      <c r="AX178" s="89"/>
      <c r="AY178" s="89"/>
      <c r="AZ178" s="89"/>
      <c r="BA178" s="89"/>
      <c r="BB178" s="89"/>
      <c r="BC178" s="89"/>
      <c r="BD178" s="89"/>
      <c r="BE178" s="18">
        <f t="shared" si="18"/>
        <v>0</v>
      </c>
      <c r="BF178" s="20">
        <f t="shared" si="19"/>
        <v>3</v>
      </c>
      <c r="BG178" s="90"/>
      <c r="BH178" s="90"/>
      <c r="BI178" s="90">
        <v>1</v>
      </c>
      <c r="BJ178" s="90"/>
      <c r="BK178" s="90">
        <v>1</v>
      </c>
      <c r="BL178" s="90"/>
      <c r="BM178" s="25">
        <f t="shared" si="21"/>
        <v>2</v>
      </c>
      <c r="BN178" s="91"/>
      <c r="BO178" s="91">
        <v>1</v>
      </c>
      <c r="BP178" s="91"/>
      <c r="BQ178" s="91">
        <v>1</v>
      </c>
      <c r="BR178" s="91">
        <v>1</v>
      </c>
      <c r="BS178" s="91">
        <v>1</v>
      </c>
      <c r="BT178" s="91"/>
      <c r="BU178" s="91">
        <v>1</v>
      </c>
      <c r="BV178" s="91"/>
      <c r="BW178" s="23">
        <f t="shared" si="22"/>
        <v>5</v>
      </c>
      <c r="BX178" s="70"/>
      <c r="BY178" s="70"/>
      <c r="BZ178" s="70"/>
      <c r="CA178" s="70"/>
      <c r="CB178" s="70"/>
      <c r="CC178" s="70"/>
      <c r="CD178" s="70"/>
      <c r="CE178" s="194"/>
      <c r="CF178" s="194"/>
      <c r="CG178" s="194"/>
      <c r="CH178" s="194"/>
      <c r="CI178" s="194"/>
      <c r="CJ178" s="194"/>
      <c r="CK178" s="194"/>
      <c r="CL178" s="194"/>
      <c r="CM178" s="194"/>
      <c r="CN178" s="194"/>
      <c r="CO178" s="194"/>
      <c r="CP178" s="194"/>
      <c r="CQ178" s="194"/>
      <c r="CR178" s="194"/>
      <c r="CS178" s="194"/>
      <c r="CT178" s="194"/>
      <c r="CU178" s="194"/>
      <c r="CV178" s="194"/>
      <c r="CW178" s="194"/>
      <c r="CX178" s="194"/>
      <c r="CY178" s="194"/>
      <c r="CZ178" s="194"/>
      <c r="DA178" s="194"/>
      <c r="DB178" s="194"/>
      <c r="DC178" s="194"/>
      <c r="DD178" s="194"/>
      <c r="DE178" s="194"/>
      <c r="DF178" s="194"/>
      <c r="DG178" s="194"/>
      <c r="DH178" s="194"/>
      <c r="DI178" s="194"/>
      <c r="DJ178" s="194"/>
      <c r="DK178" s="194"/>
      <c r="DL178" s="194"/>
      <c r="DM178" s="194"/>
      <c r="DN178" s="194"/>
      <c r="DO178" s="194"/>
      <c r="DP178" s="194"/>
      <c r="DQ178" s="194"/>
      <c r="DR178" s="194"/>
      <c r="DS178" s="194"/>
      <c r="DT178" s="194"/>
      <c r="DU178" s="194"/>
      <c r="DV178" s="194"/>
      <c r="DW178" s="194"/>
      <c r="DX178" s="194"/>
      <c r="DY178" s="194"/>
      <c r="DZ178" s="194"/>
      <c r="EA178" s="194"/>
      <c r="EB178" s="194"/>
      <c r="EC178" s="194"/>
      <c r="ED178" s="194"/>
      <c r="EE178" s="194"/>
      <c r="EF178" s="194"/>
      <c r="EG178" s="194"/>
      <c r="EH178" s="194"/>
      <c r="EI178" s="194"/>
      <c r="EJ178" s="194"/>
      <c r="EK178" s="194"/>
      <c r="EL178" s="194"/>
      <c r="EM178" s="194"/>
      <c r="EN178" s="194"/>
      <c r="EO178" s="194"/>
      <c r="EP178" s="194"/>
      <c r="EQ178" s="194"/>
      <c r="ER178" s="194"/>
      <c r="ES178" s="194"/>
      <c r="ET178" s="194"/>
      <c r="EU178" s="194"/>
      <c r="EV178" s="194"/>
      <c r="EW178" s="194"/>
      <c r="EX178" s="194"/>
      <c r="EY178" s="194"/>
      <c r="EZ178" s="194"/>
      <c r="FA178" s="194"/>
      <c r="FB178" s="194"/>
      <c r="FC178" s="194"/>
      <c r="FD178" s="194"/>
      <c r="FE178" s="194"/>
      <c r="FF178" s="194"/>
      <c r="FG178" s="194"/>
      <c r="FH178" s="194"/>
      <c r="FI178" s="194"/>
      <c r="FJ178" s="194"/>
      <c r="FK178" s="194"/>
      <c r="FL178" s="194"/>
      <c r="FM178" s="194"/>
      <c r="FN178" s="194"/>
      <c r="FO178" s="194"/>
      <c r="FP178" s="194"/>
      <c r="FQ178" s="194"/>
      <c r="FR178" s="194"/>
      <c r="FS178" s="194"/>
      <c r="FT178" s="194"/>
      <c r="FU178" s="194"/>
      <c r="FV178" s="194"/>
      <c r="FW178" s="194"/>
      <c r="FX178" s="194"/>
      <c r="FY178" s="194"/>
      <c r="FZ178" s="194"/>
      <c r="GA178" s="194"/>
      <c r="GB178" s="194"/>
      <c r="GC178" s="194"/>
      <c r="GD178" s="194"/>
      <c r="GE178" s="194"/>
      <c r="GF178" s="194"/>
      <c r="GG178" s="194"/>
      <c r="GH178" s="194"/>
      <c r="GI178" s="194"/>
      <c r="GJ178" s="194"/>
      <c r="GK178" s="194"/>
      <c r="GL178" s="194"/>
      <c r="GM178" s="194"/>
      <c r="GN178" s="194"/>
      <c r="GO178" s="194"/>
      <c r="GP178" s="194"/>
      <c r="GQ178" s="194"/>
      <c r="GR178" s="194"/>
      <c r="GS178" s="194"/>
      <c r="GT178" s="194"/>
      <c r="GU178" s="194"/>
      <c r="GV178" s="194"/>
      <c r="GW178" s="194"/>
      <c r="GX178" s="194"/>
      <c r="GY178" s="194"/>
      <c r="GZ178" s="194"/>
      <c r="HA178" s="194"/>
      <c r="HB178" s="194"/>
      <c r="HC178" s="194"/>
      <c r="HD178" s="194"/>
      <c r="HE178" s="194"/>
      <c r="HF178" s="194"/>
      <c r="HG178" s="194"/>
      <c r="HH178" s="194"/>
      <c r="HI178" s="194"/>
      <c r="HJ178" s="194"/>
      <c r="HK178" s="194"/>
      <c r="HL178" s="194"/>
      <c r="HM178" s="194"/>
      <c r="HN178" s="194"/>
      <c r="HO178" s="194"/>
      <c r="HP178" s="194"/>
      <c r="HQ178" s="194"/>
      <c r="HR178" s="194"/>
      <c r="HS178" s="194"/>
      <c r="HT178" s="194"/>
      <c r="HU178" s="194"/>
      <c r="HV178" s="194"/>
      <c r="HW178" s="194"/>
      <c r="HX178" s="194"/>
      <c r="HY178" s="194"/>
      <c r="HZ178" s="194"/>
      <c r="IA178" s="194"/>
      <c r="IB178" s="194"/>
      <c r="IC178" s="194"/>
      <c r="ID178" s="194"/>
      <c r="IE178" s="194"/>
      <c r="IF178" s="194"/>
      <c r="IG178" s="194"/>
      <c r="IH178" s="194"/>
      <c r="II178" s="194"/>
      <c r="IJ178" s="194"/>
      <c r="IK178" s="194"/>
      <c r="IL178" s="194"/>
      <c r="IM178" s="194"/>
      <c r="IN178" s="194"/>
      <c r="IO178" s="194"/>
      <c r="IP178" s="194"/>
      <c r="IQ178" s="194"/>
      <c r="IR178" s="194"/>
      <c r="IS178" s="194"/>
      <c r="IT178" s="194"/>
      <c r="IU178" s="194"/>
      <c r="IV178" s="194"/>
      <c r="IW178" s="194"/>
      <c r="IX178" s="194"/>
      <c r="IY178" s="194"/>
      <c r="IZ178" s="194"/>
      <c r="JA178" s="194"/>
      <c r="JB178" s="194"/>
      <c r="JC178" s="194"/>
      <c r="JD178" s="194"/>
      <c r="JE178" s="194"/>
      <c r="JF178" s="194"/>
      <c r="JG178" s="194"/>
      <c r="JH178" s="194"/>
      <c r="JI178" s="194"/>
      <c r="JJ178" s="194"/>
      <c r="JK178" s="194"/>
      <c r="JL178" s="194"/>
      <c r="JM178" s="194"/>
      <c r="JN178" s="194"/>
      <c r="JO178" s="194"/>
      <c r="JP178" s="194"/>
      <c r="JQ178" s="194"/>
      <c r="JR178" s="194"/>
      <c r="JS178" s="194"/>
      <c r="JT178" s="194"/>
      <c r="JU178" s="194"/>
      <c r="JV178" s="194"/>
      <c r="JW178" s="194"/>
      <c r="JX178" s="194"/>
      <c r="JY178" s="194"/>
      <c r="JZ178" s="194"/>
      <c r="KA178" s="194"/>
      <c r="KB178" s="194"/>
      <c r="KC178" s="194"/>
    </row>
    <row r="179" spans="1:289" s="92" customFormat="1" ht="51" x14ac:dyDescent="0.25">
      <c r="A179" s="373" t="s">
        <v>1015</v>
      </c>
      <c r="B179" s="114"/>
      <c r="C179" s="84"/>
      <c r="D179" s="84"/>
      <c r="E179" s="84"/>
      <c r="F179" s="115" t="s">
        <v>1464</v>
      </c>
      <c r="G179" s="115" t="s">
        <v>1464</v>
      </c>
      <c r="H179" s="81"/>
      <c r="I179" s="50"/>
      <c r="J179" s="50"/>
      <c r="K179" s="124"/>
      <c r="L179" s="50"/>
      <c r="M179" s="125"/>
      <c r="N179" s="111">
        <f t="shared" si="20"/>
        <v>2</v>
      </c>
      <c r="O179" s="109" t="s">
        <v>1016</v>
      </c>
      <c r="P179" s="83" t="s">
        <v>1017</v>
      </c>
      <c r="Q179" s="68" t="s">
        <v>105</v>
      </c>
      <c r="R179" s="138" t="s">
        <v>1018</v>
      </c>
      <c r="S179" s="138" t="s">
        <v>1019</v>
      </c>
      <c r="T179" s="138" t="s">
        <v>1020</v>
      </c>
      <c r="U179" s="138" t="s">
        <v>1021</v>
      </c>
      <c r="V179" s="64" t="s">
        <v>1022</v>
      </c>
      <c r="W179" s="85" t="s">
        <v>946</v>
      </c>
      <c r="X179" s="195" t="s">
        <v>1023</v>
      </c>
      <c r="Y179" s="67"/>
      <c r="Z179" s="133"/>
      <c r="AA179" s="133">
        <v>1</v>
      </c>
      <c r="AB179" s="133"/>
      <c r="AC179" s="133"/>
      <c r="AD179" s="133"/>
      <c r="AE179" s="133"/>
      <c r="AF179" s="133"/>
      <c r="AG179" s="133"/>
      <c r="AH179" s="133"/>
      <c r="AI179" s="143">
        <f t="shared" si="23"/>
        <v>1</v>
      </c>
      <c r="AJ179" s="86"/>
      <c r="AK179" s="86">
        <v>1</v>
      </c>
      <c r="AL179" s="86"/>
      <c r="AM179" s="86"/>
      <c r="AN179" s="86"/>
      <c r="AO179" s="86"/>
      <c r="AP179" s="88">
        <f t="shared" si="17"/>
        <v>1</v>
      </c>
      <c r="AQ179" s="89"/>
      <c r="AR179" s="89"/>
      <c r="AS179" s="89"/>
      <c r="AT179" s="89"/>
      <c r="AU179" s="89"/>
      <c r="AV179" s="89"/>
      <c r="AW179" s="89"/>
      <c r="AX179" s="89"/>
      <c r="AY179" s="89"/>
      <c r="AZ179" s="89"/>
      <c r="BA179" s="89"/>
      <c r="BB179" s="89"/>
      <c r="BC179" s="89"/>
      <c r="BD179" s="89"/>
      <c r="BE179" s="18">
        <f t="shared" si="18"/>
        <v>0</v>
      </c>
      <c r="BF179" s="20">
        <f t="shared" si="19"/>
        <v>2</v>
      </c>
      <c r="BG179" s="90"/>
      <c r="BH179" s="90">
        <v>1</v>
      </c>
      <c r="BI179" s="90">
        <v>1</v>
      </c>
      <c r="BJ179" s="90"/>
      <c r="BK179" s="90"/>
      <c r="BL179" s="90"/>
      <c r="BM179" s="25">
        <f t="shared" si="21"/>
        <v>2</v>
      </c>
      <c r="BN179" s="91">
        <v>1</v>
      </c>
      <c r="BO179" s="91"/>
      <c r="BP179" s="91"/>
      <c r="BQ179" s="91"/>
      <c r="BR179" s="91"/>
      <c r="BS179" s="91"/>
      <c r="BT179" s="91"/>
      <c r="BU179" s="91"/>
      <c r="BV179" s="91"/>
      <c r="BW179" s="23">
        <f t="shared" si="22"/>
        <v>1</v>
      </c>
      <c r="BX179" s="70"/>
      <c r="BY179" s="70"/>
      <c r="BZ179" s="70"/>
      <c r="CA179" s="70"/>
      <c r="CB179" s="70"/>
      <c r="CC179" s="70"/>
      <c r="CD179" s="70"/>
      <c r="CE179" s="194"/>
      <c r="CF179" s="194"/>
      <c r="CG179" s="194"/>
      <c r="CH179" s="194"/>
      <c r="CI179" s="194"/>
      <c r="CJ179" s="194"/>
      <c r="CK179" s="194"/>
      <c r="CL179" s="194"/>
      <c r="CM179" s="194"/>
      <c r="CN179" s="194"/>
      <c r="CO179" s="194"/>
      <c r="CP179" s="194"/>
      <c r="CQ179" s="194"/>
      <c r="CR179" s="194"/>
      <c r="CS179" s="194"/>
      <c r="CT179" s="194"/>
      <c r="CU179" s="194"/>
      <c r="CV179" s="194"/>
      <c r="CW179" s="194"/>
      <c r="CX179" s="194"/>
      <c r="CY179" s="194"/>
      <c r="CZ179" s="194"/>
      <c r="DA179" s="194"/>
      <c r="DB179" s="194"/>
      <c r="DC179" s="194"/>
      <c r="DD179" s="194"/>
      <c r="DE179" s="194"/>
      <c r="DF179" s="194"/>
      <c r="DG179" s="194"/>
      <c r="DH179" s="194"/>
      <c r="DI179" s="194"/>
      <c r="DJ179" s="194"/>
      <c r="DK179" s="194"/>
      <c r="DL179" s="194"/>
      <c r="DM179" s="194"/>
      <c r="DN179" s="194"/>
      <c r="DO179" s="194"/>
      <c r="DP179" s="194"/>
      <c r="DQ179" s="194"/>
      <c r="DR179" s="194"/>
      <c r="DS179" s="194"/>
      <c r="DT179" s="194"/>
      <c r="DU179" s="194"/>
      <c r="DV179" s="194"/>
      <c r="DW179" s="194"/>
      <c r="DX179" s="194"/>
      <c r="DY179" s="194"/>
      <c r="DZ179" s="194"/>
      <c r="EA179" s="194"/>
      <c r="EB179" s="194"/>
      <c r="EC179" s="194"/>
      <c r="ED179" s="194"/>
      <c r="EE179" s="194"/>
      <c r="EF179" s="194"/>
      <c r="EG179" s="194"/>
      <c r="EH179" s="194"/>
      <c r="EI179" s="194"/>
      <c r="EJ179" s="194"/>
      <c r="EK179" s="194"/>
      <c r="EL179" s="194"/>
      <c r="EM179" s="194"/>
      <c r="EN179" s="194"/>
      <c r="EO179" s="194"/>
      <c r="EP179" s="194"/>
      <c r="EQ179" s="194"/>
      <c r="ER179" s="194"/>
      <c r="ES179" s="194"/>
      <c r="ET179" s="194"/>
      <c r="EU179" s="194"/>
      <c r="EV179" s="194"/>
      <c r="EW179" s="194"/>
      <c r="EX179" s="194"/>
      <c r="EY179" s="194"/>
      <c r="EZ179" s="194"/>
      <c r="FA179" s="194"/>
      <c r="FB179" s="194"/>
      <c r="FC179" s="194"/>
      <c r="FD179" s="194"/>
      <c r="FE179" s="194"/>
      <c r="FF179" s="194"/>
      <c r="FG179" s="194"/>
      <c r="FH179" s="194"/>
      <c r="FI179" s="194"/>
      <c r="FJ179" s="194"/>
      <c r="FK179" s="194"/>
      <c r="FL179" s="194"/>
      <c r="FM179" s="194"/>
      <c r="FN179" s="194"/>
      <c r="FO179" s="194"/>
      <c r="FP179" s="194"/>
      <c r="FQ179" s="194"/>
      <c r="FR179" s="194"/>
      <c r="FS179" s="194"/>
      <c r="FT179" s="194"/>
      <c r="FU179" s="194"/>
      <c r="FV179" s="194"/>
      <c r="FW179" s="194"/>
      <c r="FX179" s="194"/>
      <c r="FY179" s="194"/>
      <c r="FZ179" s="194"/>
      <c r="GA179" s="194"/>
      <c r="GB179" s="194"/>
      <c r="GC179" s="194"/>
      <c r="GD179" s="194"/>
      <c r="GE179" s="194"/>
      <c r="GF179" s="194"/>
      <c r="GG179" s="194"/>
      <c r="GH179" s="194"/>
      <c r="GI179" s="194"/>
      <c r="GJ179" s="194"/>
      <c r="GK179" s="194"/>
      <c r="GL179" s="194"/>
      <c r="GM179" s="194"/>
      <c r="GN179" s="194"/>
      <c r="GO179" s="194"/>
      <c r="GP179" s="194"/>
      <c r="GQ179" s="194"/>
      <c r="GR179" s="194"/>
      <c r="GS179" s="194"/>
      <c r="GT179" s="194"/>
      <c r="GU179" s="194"/>
      <c r="GV179" s="194"/>
      <c r="GW179" s="194"/>
      <c r="GX179" s="194"/>
      <c r="GY179" s="194"/>
      <c r="GZ179" s="194"/>
      <c r="HA179" s="194"/>
      <c r="HB179" s="194"/>
      <c r="HC179" s="194"/>
      <c r="HD179" s="194"/>
      <c r="HE179" s="194"/>
      <c r="HF179" s="194"/>
      <c r="HG179" s="194"/>
      <c r="HH179" s="194"/>
      <c r="HI179" s="194"/>
      <c r="HJ179" s="194"/>
      <c r="HK179" s="194"/>
      <c r="HL179" s="194"/>
      <c r="HM179" s="194"/>
      <c r="HN179" s="194"/>
      <c r="HO179" s="194"/>
      <c r="HP179" s="194"/>
      <c r="HQ179" s="194"/>
      <c r="HR179" s="194"/>
      <c r="HS179" s="194"/>
      <c r="HT179" s="194"/>
      <c r="HU179" s="194"/>
      <c r="HV179" s="194"/>
      <c r="HW179" s="194"/>
      <c r="HX179" s="194"/>
      <c r="HY179" s="194"/>
      <c r="HZ179" s="194"/>
      <c r="IA179" s="194"/>
      <c r="IB179" s="194"/>
      <c r="IC179" s="194"/>
      <c r="ID179" s="194"/>
      <c r="IE179" s="194"/>
      <c r="IF179" s="194"/>
      <c r="IG179" s="194"/>
      <c r="IH179" s="194"/>
      <c r="II179" s="194"/>
      <c r="IJ179" s="194"/>
      <c r="IK179" s="194"/>
      <c r="IL179" s="194"/>
      <c r="IM179" s="194"/>
      <c r="IN179" s="194"/>
      <c r="IO179" s="194"/>
      <c r="IP179" s="194"/>
      <c r="IQ179" s="194"/>
      <c r="IR179" s="194"/>
      <c r="IS179" s="194"/>
      <c r="IT179" s="194"/>
      <c r="IU179" s="194"/>
      <c r="IV179" s="194"/>
      <c r="IW179" s="194"/>
      <c r="IX179" s="194"/>
      <c r="IY179" s="194"/>
      <c r="IZ179" s="194"/>
      <c r="JA179" s="194"/>
      <c r="JB179" s="194"/>
      <c r="JC179" s="194"/>
      <c r="JD179" s="194"/>
      <c r="JE179" s="194"/>
      <c r="JF179" s="194"/>
      <c r="JG179" s="194"/>
      <c r="JH179" s="194"/>
      <c r="JI179" s="194"/>
      <c r="JJ179" s="194"/>
      <c r="JK179" s="194"/>
      <c r="JL179" s="194"/>
      <c r="JM179" s="194"/>
      <c r="JN179" s="194"/>
      <c r="JO179" s="194"/>
      <c r="JP179" s="194"/>
      <c r="JQ179" s="194"/>
      <c r="JR179" s="194"/>
      <c r="JS179" s="194"/>
      <c r="JT179" s="194"/>
      <c r="JU179" s="194"/>
      <c r="JV179" s="194"/>
      <c r="JW179" s="194"/>
      <c r="JX179" s="194"/>
      <c r="JY179" s="194"/>
      <c r="JZ179" s="194"/>
      <c r="KA179" s="194"/>
      <c r="KB179" s="194"/>
      <c r="KC179" s="194"/>
    </row>
    <row r="180" spans="1:289" s="92" customFormat="1" ht="191.25" x14ac:dyDescent="0.25">
      <c r="A180" s="373" t="s">
        <v>1024</v>
      </c>
      <c r="B180" s="114"/>
      <c r="C180" s="84"/>
      <c r="D180" s="84"/>
      <c r="E180" s="84"/>
      <c r="F180" s="116" t="s">
        <v>1466</v>
      </c>
      <c r="G180" s="115" t="s">
        <v>1466</v>
      </c>
      <c r="H180" s="81"/>
      <c r="I180" s="50"/>
      <c r="J180" s="50"/>
      <c r="K180" s="124"/>
      <c r="L180" s="50"/>
      <c r="M180" s="125"/>
      <c r="N180" s="111">
        <f t="shared" si="20"/>
        <v>2</v>
      </c>
      <c r="O180" s="109" t="s">
        <v>1025</v>
      </c>
      <c r="P180" s="83" t="s">
        <v>1026</v>
      </c>
      <c r="Q180" s="68" t="s">
        <v>105</v>
      </c>
      <c r="R180" s="138" t="s">
        <v>1027</v>
      </c>
      <c r="S180" s="391" t="s">
        <v>1028</v>
      </c>
      <c r="T180" s="81"/>
      <c r="U180" s="81"/>
      <c r="V180" s="64" t="s">
        <v>1029</v>
      </c>
      <c r="W180" s="85" t="s">
        <v>1030</v>
      </c>
      <c r="X180" s="195" t="s">
        <v>1031</v>
      </c>
      <c r="Y180" s="67"/>
      <c r="Z180" s="133"/>
      <c r="AA180" s="133"/>
      <c r="AB180" s="133"/>
      <c r="AC180" s="133"/>
      <c r="AD180" s="133"/>
      <c r="AE180" s="133"/>
      <c r="AF180" s="133"/>
      <c r="AG180" s="133">
        <v>1</v>
      </c>
      <c r="AH180" s="133"/>
      <c r="AI180" s="143">
        <f t="shared" si="23"/>
        <v>1</v>
      </c>
      <c r="AJ180" s="86"/>
      <c r="AK180" s="86"/>
      <c r="AL180" s="86"/>
      <c r="AM180" s="86"/>
      <c r="AN180" s="86"/>
      <c r="AO180" s="86"/>
      <c r="AP180" s="88">
        <f t="shared" si="17"/>
        <v>0</v>
      </c>
      <c r="AQ180" s="89"/>
      <c r="AR180" s="89"/>
      <c r="AS180" s="89"/>
      <c r="AT180" s="89"/>
      <c r="AU180" s="89"/>
      <c r="AV180" s="89"/>
      <c r="AW180" s="89"/>
      <c r="AX180" s="89"/>
      <c r="AY180" s="89"/>
      <c r="AZ180" s="89"/>
      <c r="BA180" s="89"/>
      <c r="BB180" s="89"/>
      <c r="BC180" s="89"/>
      <c r="BD180" s="89"/>
      <c r="BE180" s="18">
        <f t="shared" si="18"/>
        <v>0</v>
      </c>
      <c r="BF180" s="20">
        <f t="shared" si="19"/>
        <v>1</v>
      </c>
      <c r="BG180" s="90"/>
      <c r="BH180" s="90">
        <v>1</v>
      </c>
      <c r="BI180" s="90">
        <v>1</v>
      </c>
      <c r="BJ180" s="90"/>
      <c r="BK180" s="90"/>
      <c r="BL180" s="90"/>
      <c r="BM180" s="25">
        <f t="shared" si="21"/>
        <v>2</v>
      </c>
      <c r="BN180" s="91">
        <v>1</v>
      </c>
      <c r="BO180" s="91"/>
      <c r="BP180" s="91"/>
      <c r="BQ180" s="91"/>
      <c r="BR180" s="91"/>
      <c r="BS180" s="91"/>
      <c r="BT180" s="91"/>
      <c r="BU180" s="91"/>
      <c r="BV180" s="91"/>
      <c r="BW180" s="23">
        <f t="shared" si="22"/>
        <v>1</v>
      </c>
      <c r="BX180" s="70"/>
      <c r="BY180" s="70"/>
      <c r="BZ180" s="70"/>
      <c r="CA180" s="70"/>
      <c r="CB180" s="70"/>
      <c r="CC180" s="70"/>
      <c r="CD180" s="70"/>
      <c r="CE180" s="194"/>
      <c r="CF180" s="194"/>
      <c r="CG180" s="194"/>
      <c r="CH180" s="194"/>
      <c r="CI180" s="194"/>
      <c r="CJ180" s="194"/>
      <c r="CK180" s="194"/>
      <c r="CL180" s="194"/>
      <c r="CM180" s="194"/>
      <c r="CN180" s="194"/>
      <c r="CO180" s="194"/>
      <c r="CP180" s="194"/>
      <c r="CQ180" s="194"/>
      <c r="CR180" s="194"/>
      <c r="CS180" s="194"/>
      <c r="CT180" s="194"/>
      <c r="CU180" s="194"/>
      <c r="CV180" s="194"/>
      <c r="CW180" s="194"/>
      <c r="CX180" s="194"/>
      <c r="CY180" s="194"/>
      <c r="CZ180" s="194"/>
      <c r="DA180" s="194"/>
      <c r="DB180" s="194"/>
      <c r="DC180" s="194"/>
      <c r="DD180" s="194"/>
      <c r="DE180" s="194"/>
      <c r="DF180" s="194"/>
      <c r="DG180" s="194"/>
      <c r="DH180" s="194"/>
      <c r="DI180" s="194"/>
      <c r="DJ180" s="194"/>
      <c r="DK180" s="194"/>
      <c r="DL180" s="194"/>
      <c r="DM180" s="194"/>
      <c r="DN180" s="194"/>
      <c r="DO180" s="194"/>
      <c r="DP180" s="194"/>
      <c r="DQ180" s="194"/>
      <c r="DR180" s="194"/>
      <c r="DS180" s="194"/>
      <c r="DT180" s="194"/>
      <c r="DU180" s="194"/>
      <c r="DV180" s="194"/>
      <c r="DW180" s="194"/>
      <c r="DX180" s="194"/>
      <c r="DY180" s="194"/>
      <c r="DZ180" s="194"/>
      <c r="EA180" s="194"/>
      <c r="EB180" s="194"/>
      <c r="EC180" s="194"/>
      <c r="ED180" s="194"/>
      <c r="EE180" s="194"/>
      <c r="EF180" s="194"/>
      <c r="EG180" s="194"/>
      <c r="EH180" s="194"/>
      <c r="EI180" s="194"/>
      <c r="EJ180" s="194"/>
      <c r="EK180" s="194"/>
      <c r="EL180" s="194"/>
      <c r="EM180" s="194"/>
      <c r="EN180" s="194"/>
      <c r="EO180" s="194"/>
      <c r="EP180" s="194"/>
      <c r="EQ180" s="194"/>
      <c r="ER180" s="194"/>
      <c r="ES180" s="194"/>
      <c r="ET180" s="194"/>
      <c r="EU180" s="194"/>
      <c r="EV180" s="194"/>
      <c r="EW180" s="194"/>
      <c r="EX180" s="194"/>
      <c r="EY180" s="194"/>
      <c r="EZ180" s="194"/>
      <c r="FA180" s="194"/>
      <c r="FB180" s="194"/>
      <c r="FC180" s="194"/>
      <c r="FD180" s="194"/>
      <c r="FE180" s="194"/>
      <c r="FF180" s="194"/>
      <c r="FG180" s="194"/>
      <c r="FH180" s="194"/>
      <c r="FI180" s="194"/>
      <c r="FJ180" s="194"/>
      <c r="FK180" s="194"/>
      <c r="FL180" s="194"/>
      <c r="FM180" s="194"/>
      <c r="FN180" s="194"/>
      <c r="FO180" s="194"/>
      <c r="FP180" s="194"/>
      <c r="FQ180" s="194"/>
      <c r="FR180" s="194"/>
      <c r="FS180" s="194"/>
      <c r="FT180" s="194"/>
      <c r="FU180" s="194"/>
      <c r="FV180" s="194"/>
      <c r="FW180" s="194"/>
      <c r="FX180" s="194"/>
      <c r="FY180" s="194"/>
      <c r="FZ180" s="194"/>
      <c r="GA180" s="194"/>
      <c r="GB180" s="194"/>
      <c r="GC180" s="194"/>
      <c r="GD180" s="194"/>
      <c r="GE180" s="194"/>
      <c r="GF180" s="194"/>
      <c r="GG180" s="194"/>
      <c r="GH180" s="194"/>
      <c r="GI180" s="194"/>
      <c r="GJ180" s="194"/>
      <c r="GK180" s="194"/>
      <c r="GL180" s="194"/>
      <c r="GM180" s="194"/>
      <c r="GN180" s="194"/>
      <c r="GO180" s="194"/>
      <c r="GP180" s="194"/>
      <c r="GQ180" s="194"/>
      <c r="GR180" s="194"/>
      <c r="GS180" s="194"/>
      <c r="GT180" s="194"/>
      <c r="GU180" s="194"/>
      <c r="GV180" s="194"/>
      <c r="GW180" s="194"/>
      <c r="GX180" s="194"/>
      <c r="GY180" s="194"/>
      <c r="GZ180" s="194"/>
      <c r="HA180" s="194"/>
      <c r="HB180" s="194"/>
      <c r="HC180" s="194"/>
      <c r="HD180" s="194"/>
      <c r="HE180" s="194"/>
      <c r="HF180" s="194"/>
      <c r="HG180" s="194"/>
      <c r="HH180" s="194"/>
      <c r="HI180" s="194"/>
      <c r="HJ180" s="194"/>
      <c r="HK180" s="194"/>
      <c r="HL180" s="194"/>
      <c r="HM180" s="194"/>
      <c r="HN180" s="194"/>
      <c r="HO180" s="194"/>
      <c r="HP180" s="194"/>
      <c r="HQ180" s="194"/>
      <c r="HR180" s="194"/>
      <c r="HS180" s="194"/>
      <c r="HT180" s="194"/>
      <c r="HU180" s="194"/>
      <c r="HV180" s="194"/>
      <c r="HW180" s="194"/>
      <c r="HX180" s="194"/>
      <c r="HY180" s="194"/>
      <c r="HZ180" s="194"/>
      <c r="IA180" s="194"/>
      <c r="IB180" s="194"/>
      <c r="IC180" s="194"/>
      <c r="ID180" s="194"/>
      <c r="IE180" s="194"/>
      <c r="IF180" s="194"/>
      <c r="IG180" s="194"/>
      <c r="IH180" s="194"/>
      <c r="II180" s="194"/>
      <c r="IJ180" s="194"/>
      <c r="IK180" s="194"/>
      <c r="IL180" s="194"/>
      <c r="IM180" s="194"/>
      <c r="IN180" s="194"/>
      <c r="IO180" s="194"/>
      <c r="IP180" s="194"/>
      <c r="IQ180" s="194"/>
      <c r="IR180" s="194"/>
      <c r="IS180" s="194"/>
      <c r="IT180" s="194"/>
      <c r="IU180" s="194"/>
      <c r="IV180" s="194"/>
      <c r="IW180" s="194"/>
      <c r="IX180" s="194"/>
      <c r="IY180" s="194"/>
      <c r="IZ180" s="194"/>
      <c r="JA180" s="194"/>
      <c r="JB180" s="194"/>
      <c r="JC180" s="194"/>
      <c r="JD180" s="194"/>
      <c r="JE180" s="194"/>
      <c r="JF180" s="194"/>
      <c r="JG180" s="194"/>
      <c r="JH180" s="194"/>
      <c r="JI180" s="194"/>
      <c r="JJ180" s="194"/>
      <c r="JK180" s="194"/>
      <c r="JL180" s="194"/>
      <c r="JM180" s="194"/>
      <c r="JN180" s="194"/>
      <c r="JO180" s="194"/>
      <c r="JP180" s="194"/>
      <c r="JQ180" s="194"/>
      <c r="JR180" s="194"/>
      <c r="JS180" s="194"/>
      <c r="JT180" s="194"/>
      <c r="JU180" s="194"/>
      <c r="JV180" s="194"/>
      <c r="JW180" s="194"/>
      <c r="JX180" s="194"/>
      <c r="JY180" s="194"/>
      <c r="JZ180" s="194"/>
      <c r="KA180" s="194"/>
      <c r="KB180" s="194"/>
      <c r="KC180" s="194"/>
    </row>
    <row r="181" spans="1:289" s="92" customFormat="1" ht="102" x14ac:dyDescent="0.25">
      <c r="A181" s="373" t="s">
        <v>1032</v>
      </c>
      <c r="B181" s="114"/>
      <c r="C181" s="84"/>
      <c r="D181" s="84"/>
      <c r="E181" s="84"/>
      <c r="F181" s="115" t="s">
        <v>1464</v>
      </c>
      <c r="G181" s="115" t="s">
        <v>1464</v>
      </c>
      <c r="H181" s="81"/>
      <c r="I181" s="50"/>
      <c r="J181" s="50"/>
      <c r="K181" s="124"/>
      <c r="L181" s="50"/>
      <c r="M181" s="125"/>
      <c r="N181" s="111">
        <f t="shared" si="20"/>
        <v>2</v>
      </c>
      <c r="O181" s="109" t="s">
        <v>1033</v>
      </c>
      <c r="P181" s="83" t="s">
        <v>1034</v>
      </c>
      <c r="Q181" s="68" t="s">
        <v>105</v>
      </c>
      <c r="R181" s="138" t="s">
        <v>1035</v>
      </c>
      <c r="S181" s="138" t="s">
        <v>1036</v>
      </c>
      <c r="T181" s="81"/>
      <c r="U181" s="138" t="s">
        <v>1037</v>
      </c>
      <c r="V181" s="64" t="s">
        <v>1038</v>
      </c>
      <c r="W181" s="85" t="s">
        <v>1039</v>
      </c>
      <c r="X181" s="195" t="s">
        <v>1040</v>
      </c>
      <c r="Y181" s="67"/>
      <c r="Z181" s="133"/>
      <c r="AA181" s="133">
        <v>1</v>
      </c>
      <c r="AB181" s="133"/>
      <c r="AC181" s="133"/>
      <c r="AD181" s="133"/>
      <c r="AE181" s="133"/>
      <c r="AF181" s="133"/>
      <c r="AG181" s="133"/>
      <c r="AH181" s="133"/>
      <c r="AI181" s="143">
        <f t="shared" si="23"/>
        <v>1</v>
      </c>
      <c r="AJ181" s="86">
        <v>1</v>
      </c>
      <c r="AK181" s="86"/>
      <c r="AL181" s="86"/>
      <c r="AM181" s="86"/>
      <c r="AN181" s="86"/>
      <c r="AO181" s="86"/>
      <c r="AP181" s="88">
        <f t="shared" si="17"/>
        <v>1</v>
      </c>
      <c r="AQ181" s="89"/>
      <c r="AR181" s="89"/>
      <c r="AS181" s="89"/>
      <c r="AT181" s="89"/>
      <c r="AU181" s="89"/>
      <c r="AV181" s="89"/>
      <c r="AW181" s="89"/>
      <c r="AX181" s="89"/>
      <c r="AY181" s="89"/>
      <c r="AZ181" s="89"/>
      <c r="BA181" s="89"/>
      <c r="BB181" s="89"/>
      <c r="BC181" s="89"/>
      <c r="BD181" s="89"/>
      <c r="BE181" s="18">
        <f t="shared" si="18"/>
        <v>0</v>
      </c>
      <c r="BF181" s="20">
        <f t="shared" si="19"/>
        <v>2</v>
      </c>
      <c r="BG181" s="90">
        <v>1</v>
      </c>
      <c r="BH181" s="90"/>
      <c r="BI181" s="90">
        <v>1</v>
      </c>
      <c r="BJ181" s="90">
        <v>1</v>
      </c>
      <c r="BK181" s="90"/>
      <c r="BL181" s="90"/>
      <c r="BM181" s="25">
        <f t="shared" si="21"/>
        <v>3</v>
      </c>
      <c r="BN181" s="91"/>
      <c r="BO181" s="91">
        <v>1</v>
      </c>
      <c r="BP181" s="91"/>
      <c r="BQ181" s="91"/>
      <c r="BR181" s="91"/>
      <c r="BS181" s="91"/>
      <c r="BT181" s="91"/>
      <c r="BU181" s="91"/>
      <c r="BV181" s="91"/>
      <c r="BW181" s="23">
        <f t="shared" si="22"/>
        <v>1</v>
      </c>
      <c r="BX181" s="70"/>
      <c r="BY181" s="70"/>
      <c r="BZ181" s="70"/>
      <c r="CA181" s="70"/>
      <c r="CB181" s="70"/>
      <c r="CC181" s="70"/>
      <c r="CD181" s="70"/>
      <c r="CE181" s="194"/>
      <c r="CF181" s="194"/>
      <c r="CG181" s="194"/>
      <c r="CH181" s="194"/>
      <c r="CI181" s="194"/>
      <c r="CJ181" s="194"/>
      <c r="CK181" s="194"/>
      <c r="CL181" s="194"/>
      <c r="CM181" s="194"/>
      <c r="CN181" s="194"/>
      <c r="CO181" s="194"/>
      <c r="CP181" s="194"/>
      <c r="CQ181" s="194"/>
      <c r="CR181" s="194"/>
      <c r="CS181" s="194"/>
      <c r="CT181" s="194"/>
      <c r="CU181" s="194"/>
      <c r="CV181" s="194"/>
      <c r="CW181" s="194"/>
      <c r="CX181" s="194"/>
      <c r="CY181" s="194"/>
      <c r="CZ181" s="194"/>
      <c r="DA181" s="194"/>
      <c r="DB181" s="194"/>
      <c r="DC181" s="194"/>
      <c r="DD181" s="194"/>
      <c r="DE181" s="194"/>
      <c r="DF181" s="194"/>
      <c r="DG181" s="194"/>
      <c r="DH181" s="194"/>
      <c r="DI181" s="194"/>
      <c r="DJ181" s="194"/>
      <c r="DK181" s="194"/>
      <c r="DL181" s="194"/>
      <c r="DM181" s="194"/>
      <c r="DN181" s="194"/>
      <c r="DO181" s="194"/>
      <c r="DP181" s="194"/>
      <c r="DQ181" s="194"/>
      <c r="DR181" s="194"/>
      <c r="DS181" s="194"/>
      <c r="DT181" s="194"/>
      <c r="DU181" s="194"/>
      <c r="DV181" s="194"/>
      <c r="DW181" s="194"/>
      <c r="DX181" s="194"/>
      <c r="DY181" s="194"/>
      <c r="DZ181" s="194"/>
      <c r="EA181" s="194"/>
      <c r="EB181" s="194"/>
      <c r="EC181" s="194"/>
      <c r="ED181" s="194"/>
      <c r="EE181" s="194"/>
      <c r="EF181" s="194"/>
      <c r="EG181" s="194"/>
      <c r="EH181" s="194"/>
      <c r="EI181" s="194"/>
      <c r="EJ181" s="194"/>
      <c r="EK181" s="194"/>
      <c r="EL181" s="194"/>
      <c r="EM181" s="194"/>
      <c r="EN181" s="194"/>
      <c r="EO181" s="194"/>
      <c r="EP181" s="194"/>
      <c r="EQ181" s="194"/>
      <c r="ER181" s="194"/>
      <c r="ES181" s="194"/>
      <c r="ET181" s="194"/>
      <c r="EU181" s="194"/>
      <c r="EV181" s="194"/>
      <c r="EW181" s="194"/>
      <c r="EX181" s="194"/>
      <c r="EY181" s="194"/>
      <c r="EZ181" s="194"/>
      <c r="FA181" s="194"/>
      <c r="FB181" s="194"/>
      <c r="FC181" s="194"/>
      <c r="FD181" s="194"/>
      <c r="FE181" s="194"/>
      <c r="FF181" s="194"/>
      <c r="FG181" s="194"/>
      <c r="FH181" s="194"/>
      <c r="FI181" s="194"/>
      <c r="FJ181" s="194"/>
      <c r="FK181" s="194"/>
      <c r="FL181" s="194"/>
      <c r="FM181" s="194"/>
      <c r="FN181" s="194"/>
      <c r="FO181" s="194"/>
      <c r="FP181" s="194"/>
      <c r="FQ181" s="194"/>
      <c r="FR181" s="194"/>
      <c r="FS181" s="194"/>
      <c r="FT181" s="194"/>
      <c r="FU181" s="194"/>
      <c r="FV181" s="194"/>
      <c r="FW181" s="194"/>
      <c r="FX181" s="194"/>
      <c r="FY181" s="194"/>
      <c r="FZ181" s="194"/>
      <c r="GA181" s="194"/>
      <c r="GB181" s="194"/>
      <c r="GC181" s="194"/>
      <c r="GD181" s="194"/>
      <c r="GE181" s="194"/>
      <c r="GF181" s="194"/>
      <c r="GG181" s="194"/>
      <c r="GH181" s="194"/>
      <c r="GI181" s="194"/>
      <c r="GJ181" s="194"/>
      <c r="GK181" s="194"/>
      <c r="GL181" s="194"/>
      <c r="GM181" s="194"/>
      <c r="GN181" s="194"/>
      <c r="GO181" s="194"/>
      <c r="GP181" s="194"/>
      <c r="GQ181" s="194"/>
      <c r="GR181" s="194"/>
      <c r="GS181" s="194"/>
      <c r="GT181" s="194"/>
      <c r="GU181" s="194"/>
      <c r="GV181" s="194"/>
      <c r="GW181" s="194"/>
      <c r="GX181" s="194"/>
      <c r="GY181" s="194"/>
      <c r="GZ181" s="194"/>
      <c r="HA181" s="194"/>
      <c r="HB181" s="194"/>
      <c r="HC181" s="194"/>
      <c r="HD181" s="194"/>
      <c r="HE181" s="194"/>
      <c r="HF181" s="194"/>
      <c r="HG181" s="194"/>
      <c r="HH181" s="194"/>
      <c r="HI181" s="194"/>
      <c r="HJ181" s="194"/>
      <c r="HK181" s="194"/>
      <c r="HL181" s="194"/>
      <c r="HM181" s="194"/>
      <c r="HN181" s="194"/>
      <c r="HO181" s="194"/>
      <c r="HP181" s="194"/>
      <c r="HQ181" s="194"/>
      <c r="HR181" s="194"/>
      <c r="HS181" s="194"/>
      <c r="HT181" s="194"/>
      <c r="HU181" s="194"/>
      <c r="HV181" s="194"/>
      <c r="HW181" s="194"/>
      <c r="HX181" s="194"/>
      <c r="HY181" s="194"/>
      <c r="HZ181" s="194"/>
      <c r="IA181" s="194"/>
      <c r="IB181" s="194"/>
      <c r="IC181" s="194"/>
      <c r="ID181" s="194"/>
      <c r="IE181" s="194"/>
      <c r="IF181" s="194"/>
      <c r="IG181" s="194"/>
      <c r="IH181" s="194"/>
      <c r="II181" s="194"/>
      <c r="IJ181" s="194"/>
      <c r="IK181" s="194"/>
      <c r="IL181" s="194"/>
      <c r="IM181" s="194"/>
      <c r="IN181" s="194"/>
      <c r="IO181" s="194"/>
      <c r="IP181" s="194"/>
      <c r="IQ181" s="194"/>
      <c r="IR181" s="194"/>
      <c r="IS181" s="194"/>
      <c r="IT181" s="194"/>
      <c r="IU181" s="194"/>
      <c r="IV181" s="194"/>
      <c r="IW181" s="194"/>
      <c r="IX181" s="194"/>
      <c r="IY181" s="194"/>
      <c r="IZ181" s="194"/>
      <c r="JA181" s="194"/>
      <c r="JB181" s="194"/>
      <c r="JC181" s="194"/>
      <c r="JD181" s="194"/>
      <c r="JE181" s="194"/>
      <c r="JF181" s="194"/>
      <c r="JG181" s="194"/>
      <c r="JH181" s="194"/>
      <c r="JI181" s="194"/>
      <c r="JJ181" s="194"/>
      <c r="JK181" s="194"/>
      <c r="JL181" s="194"/>
      <c r="JM181" s="194"/>
      <c r="JN181" s="194"/>
      <c r="JO181" s="194"/>
      <c r="JP181" s="194"/>
      <c r="JQ181" s="194"/>
      <c r="JR181" s="194"/>
      <c r="JS181" s="194"/>
      <c r="JT181" s="194"/>
      <c r="JU181" s="194"/>
      <c r="JV181" s="194"/>
      <c r="JW181" s="194"/>
      <c r="JX181" s="194"/>
      <c r="JY181" s="194"/>
      <c r="JZ181" s="194"/>
      <c r="KA181" s="194"/>
      <c r="KB181" s="194"/>
      <c r="KC181" s="194"/>
    </row>
    <row r="182" spans="1:289" s="92" customFormat="1" ht="178.5" x14ac:dyDescent="0.25">
      <c r="A182" s="373" t="s">
        <v>1041</v>
      </c>
      <c r="B182" s="114"/>
      <c r="C182" s="84"/>
      <c r="D182" s="84"/>
      <c r="E182" s="116" t="s">
        <v>1481</v>
      </c>
      <c r="F182" s="115" t="s">
        <v>1464</v>
      </c>
      <c r="G182" s="115" t="s">
        <v>1466</v>
      </c>
      <c r="H182" s="81"/>
      <c r="I182" s="50"/>
      <c r="J182" s="50"/>
      <c r="K182" s="124"/>
      <c r="L182" s="50"/>
      <c r="M182" s="125"/>
      <c r="N182" s="111">
        <f t="shared" si="20"/>
        <v>3</v>
      </c>
      <c r="O182" s="109" t="s">
        <v>1042</v>
      </c>
      <c r="P182" s="83" t="s">
        <v>1043</v>
      </c>
      <c r="Q182" s="68">
        <v>2011</v>
      </c>
      <c r="R182" s="138" t="s">
        <v>1044</v>
      </c>
      <c r="S182" s="391" t="s">
        <v>1045</v>
      </c>
      <c r="T182" s="81"/>
      <c r="U182" s="138" t="s">
        <v>1046</v>
      </c>
      <c r="V182" s="64" t="s">
        <v>1047</v>
      </c>
      <c r="W182" s="85" t="s">
        <v>1048</v>
      </c>
      <c r="X182" s="195" t="s">
        <v>1049</v>
      </c>
      <c r="Y182" s="67"/>
      <c r="Z182" s="133"/>
      <c r="AA182" s="133"/>
      <c r="AB182" s="133"/>
      <c r="AC182" s="133">
        <v>1</v>
      </c>
      <c r="AD182" s="133">
        <v>1</v>
      </c>
      <c r="AE182" s="133">
        <v>1</v>
      </c>
      <c r="AF182" s="133"/>
      <c r="AG182" s="133"/>
      <c r="AH182" s="133"/>
      <c r="AI182" s="143">
        <f t="shared" si="23"/>
        <v>3</v>
      </c>
      <c r="AJ182" s="86"/>
      <c r="AK182" s="86"/>
      <c r="AL182" s="86"/>
      <c r="AM182" s="86"/>
      <c r="AN182" s="86"/>
      <c r="AO182" s="86"/>
      <c r="AP182" s="88">
        <f t="shared" si="17"/>
        <v>0</v>
      </c>
      <c r="AQ182" s="89"/>
      <c r="AR182" s="89"/>
      <c r="AS182" s="89"/>
      <c r="AT182" s="89"/>
      <c r="AU182" s="89"/>
      <c r="AV182" s="89"/>
      <c r="AW182" s="89"/>
      <c r="AX182" s="89"/>
      <c r="AY182" s="89"/>
      <c r="AZ182" s="89"/>
      <c r="BA182" s="89"/>
      <c r="BB182" s="89"/>
      <c r="BC182" s="89"/>
      <c r="BD182" s="89"/>
      <c r="BE182" s="18">
        <f t="shared" si="18"/>
        <v>0</v>
      </c>
      <c r="BF182" s="20">
        <f t="shared" si="19"/>
        <v>3</v>
      </c>
      <c r="BG182" s="90">
        <v>1</v>
      </c>
      <c r="BH182" s="90">
        <v>1</v>
      </c>
      <c r="BI182" s="90">
        <v>1</v>
      </c>
      <c r="BJ182" s="90"/>
      <c r="BK182" s="90"/>
      <c r="BL182" s="90"/>
      <c r="BM182" s="25">
        <f t="shared" si="21"/>
        <v>3</v>
      </c>
      <c r="BN182" s="91"/>
      <c r="BO182" s="91">
        <v>1</v>
      </c>
      <c r="BP182" s="91"/>
      <c r="BQ182" s="91"/>
      <c r="BR182" s="91"/>
      <c r="BS182" s="91"/>
      <c r="BT182" s="91"/>
      <c r="BU182" s="91"/>
      <c r="BV182" s="91"/>
      <c r="BW182" s="23">
        <f t="shared" si="22"/>
        <v>1</v>
      </c>
      <c r="BX182" s="70"/>
      <c r="BY182" s="70"/>
      <c r="BZ182" s="70"/>
      <c r="CA182" s="70"/>
      <c r="CB182" s="70"/>
      <c r="CC182" s="70"/>
      <c r="CD182" s="70"/>
      <c r="CE182" s="194"/>
      <c r="CF182" s="194"/>
      <c r="CG182" s="194"/>
      <c r="CH182" s="194"/>
      <c r="CI182" s="194"/>
      <c r="CJ182" s="194"/>
      <c r="CK182" s="194"/>
      <c r="CL182" s="194"/>
      <c r="CM182" s="194"/>
      <c r="CN182" s="194"/>
      <c r="CO182" s="194"/>
      <c r="CP182" s="194"/>
      <c r="CQ182" s="194"/>
      <c r="CR182" s="194"/>
      <c r="CS182" s="194"/>
      <c r="CT182" s="194"/>
      <c r="CU182" s="194"/>
      <c r="CV182" s="194"/>
      <c r="CW182" s="194"/>
      <c r="CX182" s="194"/>
      <c r="CY182" s="194"/>
      <c r="CZ182" s="194"/>
      <c r="DA182" s="194"/>
      <c r="DB182" s="194"/>
      <c r="DC182" s="194"/>
      <c r="DD182" s="194"/>
      <c r="DE182" s="194"/>
      <c r="DF182" s="194"/>
      <c r="DG182" s="194"/>
      <c r="DH182" s="194"/>
      <c r="DI182" s="194"/>
      <c r="DJ182" s="194"/>
      <c r="DK182" s="194"/>
      <c r="DL182" s="194"/>
      <c r="DM182" s="194"/>
      <c r="DN182" s="194"/>
      <c r="DO182" s="194"/>
      <c r="DP182" s="194"/>
      <c r="DQ182" s="194"/>
      <c r="DR182" s="194"/>
      <c r="DS182" s="194"/>
      <c r="DT182" s="194"/>
      <c r="DU182" s="194"/>
      <c r="DV182" s="194"/>
      <c r="DW182" s="194"/>
      <c r="DX182" s="194"/>
      <c r="DY182" s="194"/>
      <c r="DZ182" s="194"/>
      <c r="EA182" s="194"/>
      <c r="EB182" s="194"/>
      <c r="EC182" s="194"/>
      <c r="ED182" s="194"/>
      <c r="EE182" s="194"/>
      <c r="EF182" s="194"/>
      <c r="EG182" s="194"/>
      <c r="EH182" s="194"/>
      <c r="EI182" s="194"/>
      <c r="EJ182" s="194"/>
      <c r="EK182" s="194"/>
      <c r="EL182" s="194"/>
      <c r="EM182" s="194"/>
      <c r="EN182" s="194"/>
      <c r="EO182" s="194"/>
      <c r="EP182" s="194"/>
      <c r="EQ182" s="194"/>
      <c r="ER182" s="194"/>
      <c r="ES182" s="194"/>
      <c r="ET182" s="194"/>
      <c r="EU182" s="194"/>
      <c r="EV182" s="194"/>
      <c r="EW182" s="194"/>
      <c r="EX182" s="194"/>
      <c r="EY182" s="194"/>
      <c r="EZ182" s="194"/>
      <c r="FA182" s="194"/>
      <c r="FB182" s="194"/>
      <c r="FC182" s="194"/>
      <c r="FD182" s="194"/>
      <c r="FE182" s="194"/>
      <c r="FF182" s="194"/>
      <c r="FG182" s="194"/>
      <c r="FH182" s="194"/>
      <c r="FI182" s="194"/>
      <c r="FJ182" s="194"/>
      <c r="FK182" s="194"/>
      <c r="FL182" s="194"/>
      <c r="FM182" s="194"/>
      <c r="FN182" s="194"/>
      <c r="FO182" s="194"/>
      <c r="FP182" s="194"/>
      <c r="FQ182" s="194"/>
      <c r="FR182" s="194"/>
      <c r="FS182" s="194"/>
      <c r="FT182" s="194"/>
      <c r="FU182" s="194"/>
      <c r="FV182" s="194"/>
      <c r="FW182" s="194"/>
      <c r="FX182" s="194"/>
      <c r="FY182" s="194"/>
      <c r="FZ182" s="194"/>
      <c r="GA182" s="194"/>
      <c r="GB182" s="194"/>
      <c r="GC182" s="194"/>
      <c r="GD182" s="194"/>
      <c r="GE182" s="194"/>
      <c r="GF182" s="194"/>
      <c r="GG182" s="194"/>
      <c r="GH182" s="194"/>
      <c r="GI182" s="194"/>
      <c r="GJ182" s="194"/>
      <c r="GK182" s="194"/>
      <c r="GL182" s="194"/>
      <c r="GM182" s="194"/>
      <c r="GN182" s="194"/>
      <c r="GO182" s="194"/>
      <c r="GP182" s="194"/>
      <c r="GQ182" s="194"/>
      <c r="GR182" s="194"/>
      <c r="GS182" s="194"/>
      <c r="GT182" s="194"/>
      <c r="GU182" s="194"/>
      <c r="GV182" s="194"/>
      <c r="GW182" s="194"/>
      <c r="GX182" s="194"/>
      <c r="GY182" s="194"/>
      <c r="GZ182" s="194"/>
      <c r="HA182" s="194"/>
      <c r="HB182" s="194"/>
      <c r="HC182" s="194"/>
      <c r="HD182" s="194"/>
      <c r="HE182" s="194"/>
      <c r="HF182" s="194"/>
      <c r="HG182" s="194"/>
      <c r="HH182" s="194"/>
      <c r="HI182" s="194"/>
      <c r="HJ182" s="194"/>
      <c r="HK182" s="194"/>
      <c r="HL182" s="194"/>
      <c r="HM182" s="194"/>
      <c r="HN182" s="194"/>
      <c r="HO182" s="194"/>
      <c r="HP182" s="194"/>
      <c r="HQ182" s="194"/>
      <c r="HR182" s="194"/>
      <c r="HS182" s="194"/>
      <c r="HT182" s="194"/>
      <c r="HU182" s="194"/>
      <c r="HV182" s="194"/>
      <c r="HW182" s="194"/>
      <c r="HX182" s="194"/>
      <c r="HY182" s="194"/>
      <c r="HZ182" s="194"/>
      <c r="IA182" s="194"/>
      <c r="IB182" s="194"/>
      <c r="IC182" s="194"/>
      <c r="ID182" s="194"/>
      <c r="IE182" s="194"/>
      <c r="IF182" s="194"/>
      <c r="IG182" s="194"/>
      <c r="IH182" s="194"/>
      <c r="II182" s="194"/>
      <c r="IJ182" s="194"/>
      <c r="IK182" s="194"/>
      <c r="IL182" s="194"/>
      <c r="IM182" s="194"/>
      <c r="IN182" s="194"/>
      <c r="IO182" s="194"/>
      <c r="IP182" s="194"/>
      <c r="IQ182" s="194"/>
      <c r="IR182" s="194"/>
      <c r="IS182" s="194"/>
      <c r="IT182" s="194"/>
      <c r="IU182" s="194"/>
      <c r="IV182" s="194"/>
      <c r="IW182" s="194"/>
      <c r="IX182" s="194"/>
      <c r="IY182" s="194"/>
      <c r="IZ182" s="194"/>
      <c r="JA182" s="194"/>
      <c r="JB182" s="194"/>
      <c r="JC182" s="194"/>
      <c r="JD182" s="194"/>
      <c r="JE182" s="194"/>
      <c r="JF182" s="194"/>
      <c r="JG182" s="194"/>
      <c r="JH182" s="194"/>
      <c r="JI182" s="194"/>
      <c r="JJ182" s="194"/>
      <c r="JK182" s="194"/>
      <c r="JL182" s="194"/>
      <c r="JM182" s="194"/>
      <c r="JN182" s="194"/>
      <c r="JO182" s="194"/>
      <c r="JP182" s="194"/>
      <c r="JQ182" s="194"/>
      <c r="JR182" s="194"/>
      <c r="JS182" s="194"/>
      <c r="JT182" s="194"/>
      <c r="JU182" s="194"/>
      <c r="JV182" s="194"/>
      <c r="JW182" s="194"/>
      <c r="JX182" s="194"/>
      <c r="JY182" s="194"/>
      <c r="JZ182" s="194"/>
      <c r="KA182" s="194"/>
      <c r="KB182" s="194"/>
      <c r="KC182" s="194"/>
    </row>
    <row r="183" spans="1:289" s="92" customFormat="1" ht="76.5" x14ac:dyDescent="0.25">
      <c r="A183" s="373" t="s">
        <v>1050</v>
      </c>
      <c r="B183" s="114"/>
      <c r="C183" s="84"/>
      <c r="D183" s="84"/>
      <c r="E183" s="84"/>
      <c r="F183" s="115" t="s">
        <v>1464</v>
      </c>
      <c r="G183" s="115" t="s">
        <v>1464</v>
      </c>
      <c r="H183" s="81"/>
      <c r="I183" s="50"/>
      <c r="J183" s="50"/>
      <c r="K183" s="124"/>
      <c r="L183" s="50"/>
      <c r="M183" s="125"/>
      <c r="N183" s="111">
        <f t="shared" si="20"/>
        <v>2</v>
      </c>
      <c r="O183" s="110" t="s">
        <v>1051</v>
      </c>
      <c r="P183" s="83" t="s">
        <v>1052</v>
      </c>
      <c r="Q183" s="68" t="s">
        <v>105</v>
      </c>
      <c r="R183" s="138" t="s">
        <v>1053</v>
      </c>
      <c r="S183" s="138" t="s">
        <v>1054</v>
      </c>
      <c r="T183" s="81"/>
      <c r="U183" s="81"/>
      <c r="V183" s="64" t="s">
        <v>1055</v>
      </c>
      <c r="W183" s="85" t="s">
        <v>946</v>
      </c>
      <c r="X183" s="195" t="s">
        <v>1056</v>
      </c>
      <c r="Y183" s="67"/>
      <c r="Z183" s="133"/>
      <c r="AA183" s="133">
        <v>1</v>
      </c>
      <c r="AB183" s="133"/>
      <c r="AC183" s="133"/>
      <c r="AD183" s="133"/>
      <c r="AE183" s="133"/>
      <c r="AF183" s="133"/>
      <c r="AG183" s="133"/>
      <c r="AH183" s="133"/>
      <c r="AI183" s="143">
        <f t="shared" si="23"/>
        <v>1</v>
      </c>
      <c r="AJ183" s="86"/>
      <c r="AK183" s="86"/>
      <c r="AL183" s="86"/>
      <c r="AM183" s="86"/>
      <c r="AN183" s="86"/>
      <c r="AO183" s="86"/>
      <c r="AP183" s="88">
        <f t="shared" si="17"/>
        <v>0</v>
      </c>
      <c r="AQ183" s="89"/>
      <c r="AR183" s="89"/>
      <c r="AS183" s="89"/>
      <c r="AT183" s="89"/>
      <c r="AU183" s="89"/>
      <c r="AV183" s="89"/>
      <c r="AW183" s="89"/>
      <c r="AX183" s="89"/>
      <c r="AY183" s="89"/>
      <c r="AZ183" s="89"/>
      <c r="BA183" s="89"/>
      <c r="BB183" s="89"/>
      <c r="BC183" s="89"/>
      <c r="BD183" s="89"/>
      <c r="BE183" s="18">
        <f t="shared" si="18"/>
        <v>0</v>
      </c>
      <c r="BF183" s="20">
        <f t="shared" si="19"/>
        <v>1</v>
      </c>
      <c r="BG183" s="90"/>
      <c r="BH183" s="90"/>
      <c r="BI183" s="90">
        <v>1</v>
      </c>
      <c r="BJ183" s="90">
        <v>1</v>
      </c>
      <c r="BK183" s="90"/>
      <c r="BL183" s="90"/>
      <c r="BM183" s="25">
        <f t="shared" si="21"/>
        <v>2</v>
      </c>
      <c r="BN183" s="91"/>
      <c r="BO183" s="91"/>
      <c r="BP183" s="91"/>
      <c r="BQ183" s="91">
        <v>1</v>
      </c>
      <c r="BR183" s="91"/>
      <c r="BS183" s="91"/>
      <c r="BT183" s="91"/>
      <c r="BU183" s="91">
        <v>1</v>
      </c>
      <c r="BV183" s="91"/>
      <c r="BW183" s="23">
        <f t="shared" si="22"/>
        <v>2</v>
      </c>
      <c r="BX183" s="70"/>
      <c r="BY183" s="70"/>
      <c r="BZ183" s="70"/>
      <c r="CA183" s="70"/>
      <c r="CB183" s="70"/>
      <c r="CC183" s="70"/>
      <c r="CD183" s="70"/>
      <c r="CE183" s="194"/>
      <c r="CF183" s="194"/>
      <c r="CG183" s="194"/>
      <c r="CH183" s="194"/>
      <c r="CI183" s="194"/>
      <c r="CJ183" s="194"/>
      <c r="CK183" s="194"/>
      <c r="CL183" s="194"/>
      <c r="CM183" s="194"/>
      <c r="CN183" s="194"/>
      <c r="CO183" s="194"/>
      <c r="CP183" s="194"/>
      <c r="CQ183" s="194"/>
      <c r="CR183" s="194"/>
      <c r="CS183" s="194"/>
      <c r="CT183" s="194"/>
      <c r="CU183" s="194"/>
      <c r="CV183" s="194"/>
      <c r="CW183" s="194"/>
      <c r="CX183" s="194"/>
      <c r="CY183" s="194"/>
      <c r="CZ183" s="194"/>
      <c r="DA183" s="194"/>
      <c r="DB183" s="194"/>
      <c r="DC183" s="194"/>
      <c r="DD183" s="194"/>
      <c r="DE183" s="194"/>
      <c r="DF183" s="194"/>
      <c r="DG183" s="194"/>
      <c r="DH183" s="194"/>
      <c r="DI183" s="194"/>
      <c r="DJ183" s="194"/>
      <c r="DK183" s="194"/>
      <c r="DL183" s="194"/>
      <c r="DM183" s="194"/>
      <c r="DN183" s="194"/>
      <c r="DO183" s="194"/>
      <c r="DP183" s="194"/>
      <c r="DQ183" s="194"/>
      <c r="DR183" s="194"/>
      <c r="DS183" s="194"/>
      <c r="DT183" s="194"/>
      <c r="DU183" s="194"/>
      <c r="DV183" s="194"/>
      <c r="DW183" s="194"/>
      <c r="DX183" s="194"/>
      <c r="DY183" s="194"/>
      <c r="DZ183" s="194"/>
      <c r="EA183" s="194"/>
      <c r="EB183" s="194"/>
      <c r="EC183" s="194"/>
      <c r="ED183" s="194"/>
      <c r="EE183" s="194"/>
      <c r="EF183" s="194"/>
      <c r="EG183" s="194"/>
      <c r="EH183" s="194"/>
      <c r="EI183" s="194"/>
      <c r="EJ183" s="194"/>
      <c r="EK183" s="194"/>
      <c r="EL183" s="194"/>
      <c r="EM183" s="194"/>
      <c r="EN183" s="194"/>
      <c r="EO183" s="194"/>
      <c r="EP183" s="194"/>
      <c r="EQ183" s="194"/>
      <c r="ER183" s="194"/>
      <c r="ES183" s="194"/>
      <c r="ET183" s="194"/>
      <c r="EU183" s="194"/>
      <c r="EV183" s="194"/>
      <c r="EW183" s="194"/>
      <c r="EX183" s="194"/>
      <c r="EY183" s="194"/>
      <c r="EZ183" s="194"/>
      <c r="FA183" s="194"/>
      <c r="FB183" s="194"/>
      <c r="FC183" s="194"/>
      <c r="FD183" s="194"/>
      <c r="FE183" s="194"/>
      <c r="FF183" s="194"/>
      <c r="FG183" s="194"/>
      <c r="FH183" s="194"/>
      <c r="FI183" s="194"/>
      <c r="FJ183" s="194"/>
      <c r="FK183" s="194"/>
      <c r="FL183" s="194"/>
      <c r="FM183" s="194"/>
      <c r="FN183" s="194"/>
      <c r="FO183" s="194"/>
      <c r="FP183" s="194"/>
      <c r="FQ183" s="194"/>
      <c r="FR183" s="194"/>
      <c r="FS183" s="194"/>
      <c r="FT183" s="194"/>
      <c r="FU183" s="194"/>
      <c r="FV183" s="194"/>
      <c r="FW183" s="194"/>
      <c r="FX183" s="194"/>
      <c r="FY183" s="194"/>
      <c r="FZ183" s="194"/>
      <c r="GA183" s="194"/>
      <c r="GB183" s="194"/>
      <c r="GC183" s="194"/>
      <c r="GD183" s="194"/>
      <c r="GE183" s="194"/>
      <c r="GF183" s="194"/>
      <c r="GG183" s="194"/>
      <c r="GH183" s="194"/>
      <c r="GI183" s="194"/>
      <c r="GJ183" s="194"/>
      <c r="GK183" s="194"/>
      <c r="GL183" s="194"/>
      <c r="GM183" s="194"/>
      <c r="GN183" s="194"/>
      <c r="GO183" s="194"/>
      <c r="GP183" s="194"/>
      <c r="GQ183" s="194"/>
      <c r="GR183" s="194"/>
      <c r="GS183" s="194"/>
      <c r="GT183" s="194"/>
      <c r="GU183" s="194"/>
      <c r="GV183" s="194"/>
      <c r="GW183" s="194"/>
      <c r="GX183" s="194"/>
      <c r="GY183" s="194"/>
      <c r="GZ183" s="194"/>
      <c r="HA183" s="194"/>
      <c r="HB183" s="194"/>
      <c r="HC183" s="194"/>
      <c r="HD183" s="194"/>
      <c r="HE183" s="194"/>
      <c r="HF183" s="194"/>
      <c r="HG183" s="194"/>
      <c r="HH183" s="194"/>
      <c r="HI183" s="194"/>
      <c r="HJ183" s="194"/>
      <c r="HK183" s="194"/>
      <c r="HL183" s="194"/>
      <c r="HM183" s="194"/>
      <c r="HN183" s="194"/>
      <c r="HO183" s="194"/>
      <c r="HP183" s="194"/>
      <c r="HQ183" s="194"/>
      <c r="HR183" s="194"/>
      <c r="HS183" s="194"/>
      <c r="HT183" s="194"/>
      <c r="HU183" s="194"/>
      <c r="HV183" s="194"/>
      <c r="HW183" s="194"/>
      <c r="HX183" s="194"/>
      <c r="HY183" s="194"/>
      <c r="HZ183" s="194"/>
      <c r="IA183" s="194"/>
      <c r="IB183" s="194"/>
      <c r="IC183" s="194"/>
      <c r="ID183" s="194"/>
      <c r="IE183" s="194"/>
      <c r="IF183" s="194"/>
      <c r="IG183" s="194"/>
      <c r="IH183" s="194"/>
      <c r="II183" s="194"/>
      <c r="IJ183" s="194"/>
      <c r="IK183" s="194"/>
      <c r="IL183" s="194"/>
      <c r="IM183" s="194"/>
      <c r="IN183" s="194"/>
      <c r="IO183" s="194"/>
      <c r="IP183" s="194"/>
      <c r="IQ183" s="194"/>
      <c r="IR183" s="194"/>
      <c r="IS183" s="194"/>
      <c r="IT183" s="194"/>
      <c r="IU183" s="194"/>
      <c r="IV183" s="194"/>
      <c r="IW183" s="194"/>
      <c r="IX183" s="194"/>
      <c r="IY183" s="194"/>
      <c r="IZ183" s="194"/>
      <c r="JA183" s="194"/>
      <c r="JB183" s="194"/>
      <c r="JC183" s="194"/>
      <c r="JD183" s="194"/>
      <c r="JE183" s="194"/>
      <c r="JF183" s="194"/>
      <c r="JG183" s="194"/>
      <c r="JH183" s="194"/>
      <c r="JI183" s="194"/>
      <c r="JJ183" s="194"/>
      <c r="JK183" s="194"/>
      <c r="JL183" s="194"/>
      <c r="JM183" s="194"/>
      <c r="JN183" s="194"/>
      <c r="JO183" s="194"/>
      <c r="JP183" s="194"/>
      <c r="JQ183" s="194"/>
      <c r="JR183" s="194"/>
      <c r="JS183" s="194"/>
      <c r="JT183" s="194"/>
      <c r="JU183" s="194"/>
      <c r="JV183" s="194"/>
      <c r="JW183" s="194"/>
      <c r="JX183" s="194"/>
      <c r="JY183" s="194"/>
      <c r="JZ183" s="194"/>
      <c r="KA183" s="194"/>
      <c r="KB183" s="194"/>
      <c r="KC183" s="194"/>
    </row>
    <row r="184" spans="1:289" s="92" customFormat="1" ht="76.5" x14ac:dyDescent="0.25">
      <c r="A184" s="373" t="s">
        <v>1057</v>
      </c>
      <c r="B184" s="114"/>
      <c r="C184" s="84"/>
      <c r="D184" s="84"/>
      <c r="E184" s="84"/>
      <c r="F184" s="115" t="s">
        <v>1464</v>
      </c>
      <c r="G184" s="115" t="s">
        <v>1464</v>
      </c>
      <c r="H184" s="81"/>
      <c r="I184" s="50"/>
      <c r="J184" s="50"/>
      <c r="K184" s="124"/>
      <c r="L184" s="50"/>
      <c r="M184" s="125"/>
      <c r="N184" s="111">
        <f t="shared" si="20"/>
        <v>2</v>
      </c>
      <c r="O184" s="109" t="s">
        <v>1623</v>
      </c>
      <c r="P184" s="83" t="s">
        <v>1058</v>
      </c>
      <c r="Q184" s="68" t="s">
        <v>105</v>
      </c>
      <c r="R184" s="138" t="s">
        <v>1059</v>
      </c>
      <c r="S184" s="81"/>
      <c r="T184" s="81"/>
      <c r="U184" s="138"/>
      <c r="V184" s="64" t="s">
        <v>1060</v>
      </c>
      <c r="W184" s="85" t="s">
        <v>1061</v>
      </c>
      <c r="X184" s="195"/>
      <c r="Y184" s="67"/>
      <c r="Z184" s="133"/>
      <c r="AA184" s="133">
        <v>1</v>
      </c>
      <c r="AB184" s="133"/>
      <c r="AC184" s="133"/>
      <c r="AD184" s="133"/>
      <c r="AE184" s="133"/>
      <c r="AF184" s="133"/>
      <c r="AG184" s="133"/>
      <c r="AH184" s="133"/>
      <c r="AI184" s="143">
        <f t="shared" si="23"/>
        <v>1</v>
      </c>
      <c r="AJ184" s="86"/>
      <c r="AK184" s="86">
        <v>1</v>
      </c>
      <c r="AL184" s="86"/>
      <c r="AM184" s="86"/>
      <c r="AN184" s="86"/>
      <c r="AO184" s="86"/>
      <c r="AP184" s="88">
        <f t="shared" si="17"/>
        <v>1</v>
      </c>
      <c r="AQ184" s="89"/>
      <c r="AR184" s="89"/>
      <c r="AS184" s="89"/>
      <c r="AT184" s="89"/>
      <c r="AU184" s="89"/>
      <c r="AV184" s="89"/>
      <c r="AW184" s="89"/>
      <c r="AX184" s="89"/>
      <c r="AY184" s="89"/>
      <c r="AZ184" s="97"/>
      <c r="BA184" s="89"/>
      <c r="BB184" s="89"/>
      <c r="BC184" s="89"/>
      <c r="BD184" s="89"/>
      <c r="BE184" s="18">
        <f t="shared" si="18"/>
        <v>0</v>
      </c>
      <c r="BF184" s="20">
        <f t="shared" si="19"/>
        <v>2</v>
      </c>
      <c r="BG184" s="90">
        <v>1</v>
      </c>
      <c r="BH184" s="90">
        <v>1</v>
      </c>
      <c r="BI184" s="90">
        <v>1</v>
      </c>
      <c r="BJ184" s="90">
        <v>1</v>
      </c>
      <c r="BK184" s="90">
        <v>1</v>
      </c>
      <c r="BL184" s="90"/>
      <c r="BM184" s="25">
        <f t="shared" si="21"/>
        <v>5</v>
      </c>
      <c r="BN184" s="91"/>
      <c r="BO184" s="91"/>
      <c r="BP184" s="91"/>
      <c r="BQ184" s="91"/>
      <c r="BR184" s="91"/>
      <c r="BS184" s="91"/>
      <c r="BT184" s="91"/>
      <c r="BU184" s="91">
        <v>1</v>
      </c>
      <c r="BV184" s="91"/>
      <c r="BW184" s="23">
        <f t="shared" si="22"/>
        <v>1</v>
      </c>
      <c r="BX184" s="70"/>
      <c r="BY184" s="70"/>
      <c r="BZ184" s="70"/>
      <c r="CA184" s="70"/>
      <c r="CB184" s="70"/>
      <c r="CC184" s="70"/>
      <c r="CD184" s="70"/>
      <c r="CE184" s="194"/>
      <c r="CF184" s="194"/>
      <c r="CG184" s="194"/>
      <c r="CH184" s="194"/>
      <c r="CI184" s="194"/>
      <c r="CJ184" s="194"/>
      <c r="CK184" s="194"/>
      <c r="CL184" s="194"/>
      <c r="CM184" s="194"/>
      <c r="CN184" s="194"/>
      <c r="CO184" s="194"/>
      <c r="CP184" s="194"/>
      <c r="CQ184" s="194"/>
      <c r="CR184" s="194"/>
      <c r="CS184" s="194"/>
      <c r="CT184" s="194"/>
      <c r="CU184" s="194"/>
      <c r="CV184" s="194"/>
      <c r="CW184" s="194"/>
      <c r="CX184" s="194"/>
      <c r="CY184" s="194"/>
      <c r="CZ184" s="194"/>
      <c r="DA184" s="194"/>
      <c r="DB184" s="194"/>
      <c r="DC184" s="194"/>
      <c r="DD184" s="194"/>
      <c r="DE184" s="194"/>
      <c r="DF184" s="194"/>
      <c r="DG184" s="194"/>
      <c r="DH184" s="194"/>
      <c r="DI184" s="194"/>
      <c r="DJ184" s="194"/>
      <c r="DK184" s="194"/>
      <c r="DL184" s="194"/>
      <c r="DM184" s="194"/>
      <c r="DN184" s="194"/>
      <c r="DO184" s="194"/>
      <c r="DP184" s="194"/>
      <c r="DQ184" s="194"/>
      <c r="DR184" s="194"/>
      <c r="DS184" s="194"/>
      <c r="DT184" s="194"/>
      <c r="DU184" s="194"/>
      <c r="DV184" s="194"/>
      <c r="DW184" s="194"/>
      <c r="DX184" s="194"/>
      <c r="DY184" s="194"/>
      <c r="DZ184" s="194"/>
      <c r="EA184" s="194"/>
      <c r="EB184" s="194"/>
      <c r="EC184" s="194"/>
      <c r="ED184" s="194"/>
      <c r="EE184" s="194"/>
      <c r="EF184" s="194"/>
      <c r="EG184" s="194"/>
      <c r="EH184" s="194"/>
      <c r="EI184" s="194"/>
      <c r="EJ184" s="194"/>
      <c r="EK184" s="194"/>
      <c r="EL184" s="194"/>
      <c r="EM184" s="194"/>
      <c r="EN184" s="194"/>
      <c r="EO184" s="194"/>
      <c r="EP184" s="194"/>
      <c r="EQ184" s="194"/>
      <c r="ER184" s="194"/>
      <c r="ES184" s="194"/>
      <c r="ET184" s="194"/>
      <c r="EU184" s="194"/>
      <c r="EV184" s="194"/>
      <c r="EW184" s="194"/>
      <c r="EX184" s="194"/>
      <c r="EY184" s="194"/>
      <c r="EZ184" s="194"/>
      <c r="FA184" s="194"/>
      <c r="FB184" s="194"/>
      <c r="FC184" s="194"/>
      <c r="FD184" s="194"/>
      <c r="FE184" s="194"/>
      <c r="FF184" s="194"/>
      <c r="FG184" s="194"/>
      <c r="FH184" s="194"/>
      <c r="FI184" s="194"/>
      <c r="FJ184" s="194"/>
      <c r="FK184" s="194"/>
      <c r="FL184" s="194"/>
      <c r="FM184" s="194"/>
      <c r="FN184" s="194"/>
      <c r="FO184" s="194"/>
      <c r="FP184" s="194"/>
      <c r="FQ184" s="194"/>
      <c r="FR184" s="194"/>
      <c r="FS184" s="194"/>
      <c r="FT184" s="194"/>
      <c r="FU184" s="194"/>
      <c r="FV184" s="194"/>
      <c r="FW184" s="194"/>
      <c r="FX184" s="194"/>
      <c r="FY184" s="194"/>
      <c r="FZ184" s="194"/>
      <c r="GA184" s="194"/>
      <c r="GB184" s="194"/>
      <c r="GC184" s="194"/>
      <c r="GD184" s="194"/>
      <c r="GE184" s="194"/>
      <c r="GF184" s="194"/>
      <c r="GG184" s="194"/>
      <c r="GH184" s="194"/>
      <c r="GI184" s="194"/>
      <c r="GJ184" s="194"/>
      <c r="GK184" s="194"/>
      <c r="GL184" s="194"/>
      <c r="GM184" s="194"/>
      <c r="GN184" s="194"/>
      <c r="GO184" s="194"/>
      <c r="GP184" s="194"/>
      <c r="GQ184" s="194"/>
      <c r="GR184" s="194"/>
      <c r="GS184" s="194"/>
      <c r="GT184" s="194"/>
      <c r="GU184" s="194"/>
      <c r="GV184" s="194"/>
      <c r="GW184" s="194"/>
      <c r="GX184" s="194"/>
      <c r="GY184" s="194"/>
      <c r="GZ184" s="194"/>
      <c r="HA184" s="194"/>
      <c r="HB184" s="194"/>
      <c r="HC184" s="194"/>
      <c r="HD184" s="194"/>
      <c r="HE184" s="194"/>
      <c r="HF184" s="194"/>
      <c r="HG184" s="194"/>
      <c r="HH184" s="194"/>
      <c r="HI184" s="194"/>
      <c r="HJ184" s="194"/>
      <c r="HK184" s="194"/>
      <c r="HL184" s="194"/>
      <c r="HM184" s="194"/>
      <c r="HN184" s="194"/>
      <c r="HO184" s="194"/>
      <c r="HP184" s="194"/>
      <c r="HQ184" s="194"/>
      <c r="HR184" s="194"/>
      <c r="HS184" s="194"/>
      <c r="HT184" s="194"/>
      <c r="HU184" s="194"/>
      <c r="HV184" s="194"/>
      <c r="HW184" s="194"/>
      <c r="HX184" s="194"/>
      <c r="HY184" s="194"/>
      <c r="HZ184" s="194"/>
      <c r="IA184" s="194"/>
      <c r="IB184" s="194"/>
      <c r="IC184" s="194"/>
      <c r="ID184" s="194"/>
      <c r="IE184" s="194"/>
      <c r="IF184" s="194"/>
      <c r="IG184" s="194"/>
      <c r="IH184" s="194"/>
      <c r="II184" s="194"/>
      <c r="IJ184" s="194"/>
      <c r="IK184" s="194"/>
      <c r="IL184" s="194"/>
      <c r="IM184" s="194"/>
      <c r="IN184" s="194"/>
      <c r="IO184" s="194"/>
      <c r="IP184" s="194"/>
      <c r="IQ184" s="194"/>
      <c r="IR184" s="194"/>
      <c r="IS184" s="194"/>
      <c r="IT184" s="194"/>
      <c r="IU184" s="194"/>
      <c r="IV184" s="194"/>
      <c r="IW184" s="194"/>
      <c r="IX184" s="194"/>
      <c r="IY184" s="194"/>
      <c r="IZ184" s="194"/>
      <c r="JA184" s="194"/>
      <c r="JB184" s="194"/>
      <c r="JC184" s="194"/>
      <c r="JD184" s="194"/>
      <c r="JE184" s="194"/>
      <c r="JF184" s="194"/>
      <c r="JG184" s="194"/>
      <c r="JH184" s="194"/>
      <c r="JI184" s="194"/>
      <c r="JJ184" s="194"/>
      <c r="JK184" s="194"/>
      <c r="JL184" s="194"/>
      <c r="JM184" s="194"/>
      <c r="JN184" s="194"/>
      <c r="JO184" s="194"/>
      <c r="JP184" s="194"/>
      <c r="JQ184" s="194"/>
      <c r="JR184" s="194"/>
      <c r="JS184" s="194"/>
      <c r="JT184" s="194"/>
      <c r="JU184" s="194"/>
      <c r="JV184" s="194"/>
      <c r="JW184" s="194"/>
      <c r="JX184" s="194"/>
      <c r="JY184" s="194"/>
      <c r="JZ184" s="194"/>
      <c r="KA184" s="194"/>
      <c r="KB184" s="194"/>
      <c r="KC184" s="194"/>
    </row>
    <row r="185" spans="1:289" s="92" customFormat="1" ht="89.25" x14ac:dyDescent="0.2">
      <c r="A185" s="373" t="s">
        <v>1062</v>
      </c>
      <c r="B185" s="114"/>
      <c r="C185" s="84"/>
      <c r="D185" s="84"/>
      <c r="E185" s="115" t="s">
        <v>1496</v>
      </c>
      <c r="F185" s="115" t="s">
        <v>1464</v>
      </c>
      <c r="G185" s="115" t="s">
        <v>1464</v>
      </c>
      <c r="H185" s="81"/>
      <c r="I185" s="50"/>
      <c r="J185" s="50"/>
      <c r="K185" s="124"/>
      <c r="L185" s="50"/>
      <c r="M185" s="125"/>
      <c r="N185" s="111">
        <f t="shared" si="20"/>
        <v>3</v>
      </c>
      <c r="O185" s="109" t="s">
        <v>1063</v>
      </c>
      <c r="P185" s="83" t="s">
        <v>1624</v>
      </c>
      <c r="Q185" s="68">
        <v>2006</v>
      </c>
      <c r="R185" s="138" t="s">
        <v>1064</v>
      </c>
      <c r="S185" s="138" t="s">
        <v>1065</v>
      </c>
      <c r="T185" s="81"/>
      <c r="U185" s="138" t="s">
        <v>1066</v>
      </c>
      <c r="V185" s="64" t="s">
        <v>1067</v>
      </c>
      <c r="W185" s="85" t="s">
        <v>1068</v>
      </c>
      <c r="X185" s="198" t="s">
        <v>1069</v>
      </c>
      <c r="Y185" s="67">
        <v>1</v>
      </c>
      <c r="Z185" s="133">
        <v>1</v>
      </c>
      <c r="AA185" s="133"/>
      <c r="AB185" s="133">
        <v>1</v>
      </c>
      <c r="AC185" s="133"/>
      <c r="AD185" s="133"/>
      <c r="AE185" s="133"/>
      <c r="AF185" s="133"/>
      <c r="AG185" s="133"/>
      <c r="AH185" s="133"/>
      <c r="AI185" s="143">
        <f t="shared" si="23"/>
        <v>2</v>
      </c>
      <c r="AJ185" s="86"/>
      <c r="AK185" s="86"/>
      <c r="AL185" s="86"/>
      <c r="AM185" s="86"/>
      <c r="AN185" s="86"/>
      <c r="AO185" s="86"/>
      <c r="AP185" s="88">
        <f t="shared" si="17"/>
        <v>0</v>
      </c>
      <c r="AQ185" s="89"/>
      <c r="AR185" s="89"/>
      <c r="AS185" s="89"/>
      <c r="AT185" s="89"/>
      <c r="AU185" s="89"/>
      <c r="AV185" s="89"/>
      <c r="AW185" s="89"/>
      <c r="AX185" s="89"/>
      <c r="AY185" s="89"/>
      <c r="AZ185" s="89"/>
      <c r="BA185" s="89"/>
      <c r="BB185" s="89"/>
      <c r="BC185" s="89"/>
      <c r="BD185" s="89"/>
      <c r="BE185" s="18">
        <f t="shared" si="18"/>
        <v>0</v>
      </c>
      <c r="BF185" s="20">
        <f t="shared" si="19"/>
        <v>2</v>
      </c>
      <c r="BG185" s="90"/>
      <c r="BH185" s="90">
        <v>1</v>
      </c>
      <c r="BI185" s="90">
        <v>1</v>
      </c>
      <c r="BJ185" s="90"/>
      <c r="BK185" s="90"/>
      <c r="BL185" s="90"/>
      <c r="BM185" s="25">
        <f t="shared" si="21"/>
        <v>2</v>
      </c>
      <c r="BN185" s="91">
        <v>1</v>
      </c>
      <c r="BO185" s="91"/>
      <c r="BP185" s="91"/>
      <c r="BQ185" s="91"/>
      <c r="BR185" s="91"/>
      <c r="BS185" s="91"/>
      <c r="BT185" s="91"/>
      <c r="BU185" s="91"/>
      <c r="BV185" s="91"/>
      <c r="BW185" s="23">
        <f t="shared" si="22"/>
        <v>1</v>
      </c>
      <c r="BX185" s="70"/>
      <c r="BY185" s="70"/>
      <c r="BZ185" s="70"/>
      <c r="CA185" s="70"/>
      <c r="CB185" s="70"/>
      <c r="CC185" s="70"/>
      <c r="CD185" s="70"/>
      <c r="CE185" s="194"/>
      <c r="CF185" s="194"/>
      <c r="CG185" s="194"/>
      <c r="CH185" s="194"/>
      <c r="CI185" s="194"/>
      <c r="CJ185" s="194"/>
      <c r="CK185" s="194"/>
      <c r="CL185" s="194"/>
      <c r="CM185" s="194"/>
      <c r="CN185" s="194"/>
      <c r="CO185" s="194"/>
      <c r="CP185" s="194"/>
      <c r="CQ185" s="194"/>
      <c r="CR185" s="194"/>
      <c r="CS185" s="194"/>
      <c r="CT185" s="194"/>
      <c r="CU185" s="194"/>
      <c r="CV185" s="194"/>
      <c r="CW185" s="194"/>
      <c r="CX185" s="194"/>
      <c r="CY185" s="194"/>
      <c r="CZ185" s="194"/>
      <c r="DA185" s="194"/>
      <c r="DB185" s="194"/>
      <c r="DC185" s="194"/>
      <c r="DD185" s="194"/>
      <c r="DE185" s="194"/>
      <c r="DF185" s="194"/>
      <c r="DG185" s="194"/>
      <c r="DH185" s="194"/>
      <c r="DI185" s="194"/>
      <c r="DJ185" s="194"/>
      <c r="DK185" s="194"/>
      <c r="DL185" s="194"/>
      <c r="DM185" s="194"/>
      <c r="DN185" s="194"/>
      <c r="DO185" s="194"/>
      <c r="DP185" s="194"/>
      <c r="DQ185" s="194"/>
      <c r="DR185" s="194"/>
      <c r="DS185" s="194"/>
      <c r="DT185" s="194"/>
      <c r="DU185" s="194"/>
      <c r="DV185" s="194"/>
      <c r="DW185" s="194"/>
      <c r="DX185" s="194"/>
      <c r="DY185" s="194"/>
      <c r="DZ185" s="194"/>
      <c r="EA185" s="194"/>
      <c r="EB185" s="194"/>
      <c r="EC185" s="194"/>
      <c r="ED185" s="194"/>
      <c r="EE185" s="194"/>
      <c r="EF185" s="194"/>
      <c r="EG185" s="194"/>
      <c r="EH185" s="194"/>
      <c r="EI185" s="194"/>
      <c r="EJ185" s="194"/>
      <c r="EK185" s="194"/>
      <c r="EL185" s="194"/>
      <c r="EM185" s="194"/>
      <c r="EN185" s="194"/>
      <c r="EO185" s="194"/>
      <c r="EP185" s="194"/>
      <c r="EQ185" s="194"/>
      <c r="ER185" s="194"/>
      <c r="ES185" s="194"/>
      <c r="ET185" s="194"/>
      <c r="EU185" s="194"/>
      <c r="EV185" s="194"/>
      <c r="EW185" s="194"/>
      <c r="EX185" s="194"/>
      <c r="EY185" s="194"/>
      <c r="EZ185" s="194"/>
      <c r="FA185" s="194"/>
      <c r="FB185" s="194"/>
      <c r="FC185" s="194"/>
      <c r="FD185" s="194"/>
      <c r="FE185" s="194"/>
      <c r="FF185" s="194"/>
      <c r="FG185" s="194"/>
      <c r="FH185" s="194"/>
      <c r="FI185" s="194"/>
      <c r="FJ185" s="194"/>
      <c r="FK185" s="194"/>
      <c r="FL185" s="194"/>
      <c r="FM185" s="194"/>
      <c r="FN185" s="194"/>
      <c r="FO185" s="194"/>
      <c r="FP185" s="194"/>
      <c r="FQ185" s="194"/>
      <c r="FR185" s="194"/>
      <c r="FS185" s="194"/>
      <c r="FT185" s="194"/>
      <c r="FU185" s="194"/>
      <c r="FV185" s="194"/>
      <c r="FW185" s="194"/>
      <c r="FX185" s="194"/>
      <c r="FY185" s="194"/>
      <c r="FZ185" s="194"/>
      <c r="GA185" s="194"/>
      <c r="GB185" s="194"/>
      <c r="GC185" s="194"/>
      <c r="GD185" s="194"/>
      <c r="GE185" s="194"/>
      <c r="GF185" s="194"/>
      <c r="GG185" s="194"/>
      <c r="GH185" s="194"/>
      <c r="GI185" s="194"/>
      <c r="GJ185" s="194"/>
      <c r="GK185" s="194"/>
      <c r="GL185" s="194"/>
      <c r="GM185" s="194"/>
      <c r="GN185" s="194"/>
      <c r="GO185" s="194"/>
      <c r="GP185" s="194"/>
      <c r="GQ185" s="194"/>
      <c r="GR185" s="194"/>
      <c r="GS185" s="194"/>
      <c r="GT185" s="194"/>
      <c r="GU185" s="194"/>
      <c r="GV185" s="194"/>
      <c r="GW185" s="194"/>
      <c r="GX185" s="194"/>
      <c r="GY185" s="194"/>
      <c r="GZ185" s="194"/>
      <c r="HA185" s="194"/>
      <c r="HB185" s="194"/>
      <c r="HC185" s="194"/>
      <c r="HD185" s="194"/>
      <c r="HE185" s="194"/>
      <c r="HF185" s="194"/>
      <c r="HG185" s="194"/>
      <c r="HH185" s="194"/>
      <c r="HI185" s="194"/>
      <c r="HJ185" s="194"/>
      <c r="HK185" s="194"/>
      <c r="HL185" s="194"/>
      <c r="HM185" s="194"/>
      <c r="HN185" s="194"/>
      <c r="HO185" s="194"/>
      <c r="HP185" s="194"/>
      <c r="HQ185" s="194"/>
      <c r="HR185" s="194"/>
      <c r="HS185" s="194"/>
      <c r="HT185" s="194"/>
      <c r="HU185" s="194"/>
      <c r="HV185" s="194"/>
      <c r="HW185" s="194"/>
      <c r="HX185" s="194"/>
      <c r="HY185" s="194"/>
      <c r="HZ185" s="194"/>
      <c r="IA185" s="194"/>
      <c r="IB185" s="194"/>
      <c r="IC185" s="194"/>
      <c r="ID185" s="194"/>
      <c r="IE185" s="194"/>
      <c r="IF185" s="194"/>
      <c r="IG185" s="194"/>
      <c r="IH185" s="194"/>
      <c r="II185" s="194"/>
      <c r="IJ185" s="194"/>
      <c r="IK185" s="194"/>
      <c r="IL185" s="194"/>
      <c r="IM185" s="194"/>
      <c r="IN185" s="194"/>
      <c r="IO185" s="194"/>
      <c r="IP185" s="194"/>
      <c r="IQ185" s="194"/>
      <c r="IR185" s="194"/>
      <c r="IS185" s="194"/>
      <c r="IT185" s="194"/>
      <c r="IU185" s="194"/>
      <c r="IV185" s="194"/>
      <c r="IW185" s="194"/>
      <c r="IX185" s="194"/>
      <c r="IY185" s="194"/>
      <c r="IZ185" s="194"/>
      <c r="JA185" s="194"/>
      <c r="JB185" s="194"/>
      <c r="JC185" s="194"/>
      <c r="JD185" s="194"/>
      <c r="JE185" s="194"/>
      <c r="JF185" s="194"/>
      <c r="JG185" s="194"/>
      <c r="JH185" s="194"/>
      <c r="JI185" s="194"/>
      <c r="JJ185" s="194"/>
      <c r="JK185" s="194"/>
      <c r="JL185" s="194"/>
      <c r="JM185" s="194"/>
      <c r="JN185" s="194"/>
      <c r="JO185" s="194"/>
      <c r="JP185" s="194"/>
      <c r="JQ185" s="194"/>
      <c r="JR185" s="194"/>
      <c r="JS185" s="194"/>
      <c r="JT185" s="194"/>
      <c r="JU185" s="194"/>
      <c r="JV185" s="194"/>
      <c r="JW185" s="194"/>
      <c r="JX185" s="194"/>
      <c r="JY185" s="194"/>
      <c r="JZ185" s="194"/>
      <c r="KA185" s="194"/>
      <c r="KB185" s="194"/>
      <c r="KC185" s="194"/>
    </row>
    <row r="186" spans="1:289" s="92" customFormat="1" ht="89.25" x14ac:dyDescent="0.25">
      <c r="A186" s="373" t="s">
        <v>1070</v>
      </c>
      <c r="B186" s="114"/>
      <c r="C186" s="84"/>
      <c r="D186" s="84"/>
      <c r="E186" s="84"/>
      <c r="F186" s="116" t="s">
        <v>1464</v>
      </c>
      <c r="G186" s="115" t="s">
        <v>1464</v>
      </c>
      <c r="H186" s="81"/>
      <c r="I186" s="50"/>
      <c r="J186" s="50"/>
      <c r="K186" s="124"/>
      <c r="L186" s="50"/>
      <c r="M186" s="125"/>
      <c r="N186" s="111">
        <f t="shared" si="20"/>
        <v>2</v>
      </c>
      <c r="O186" s="109" t="s">
        <v>1071</v>
      </c>
      <c r="P186" s="83" t="s">
        <v>1072</v>
      </c>
      <c r="Q186" s="68" t="s">
        <v>105</v>
      </c>
      <c r="R186" s="138" t="s">
        <v>1073</v>
      </c>
      <c r="S186" s="138" t="s">
        <v>1074</v>
      </c>
      <c r="T186" s="81"/>
      <c r="U186" s="138" t="s">
        <v>1075</v>
      </c>
      <c r="V186" s="64" t="s">
        <v>1076</v>
      </c>
      <c r="W186" s="85" t="s">
        <v>1077</v>
      </c>
      <c r="X186" s="195" t="s">
        <v>1078</v>
      </c>
      <c r="Y186" s="67"/>
      <c r="Z186" s="133"/>
      <c r="AA186" s="133"/>
      <c r="AB186" s="133"/>
      <c r="AC186" s="133"/>
      <c r="AD186" s="133"/>
      <c r="AE186" s="133"/>
      <c r="AF186" s="133"/>
      <c r="AG186" s="133"/>
      <c r="AH186" s="133"/>
      <c r="AI186" s="143">
        <f t="shared" si="23"/>
        <v>0</v>
      </c>
      <c r="AJ186" s="86"/>
      <c r="AK186" s="86"/>
      <c r="AL186" s="86">
        <v>1</v>
      </c>
      <c r="AM186" s="86"/>
      <c r="AN186" s="86"/>
      <c r="AO186" s="86"/>
      <c r="AP186" s="88">
        <f t="shared" si="17"/>
        <v>1</v>
      </c>
      <c r="AQ186" s="89"/>
      <c r="AR186" s="89"/>
      <c r="AS186" s="89"/>
      <c r="AT186" s="89"/>
      <c r="AU186" s="89"/>
      <c r="AV186" s="89"/>
      <c r="AW186" s="89"/>
      <c r="AX186" s="89"/>
      <c r="AY186" s="89"/>
      <c r="AZ186" s="89"/>
      <c r="BA186" s="89"/>
      <c r="BB186" s="89"/>
      <c r="BC186" s="89"/>
      <c r="BD186" s="89"/>
      <c r="BE186" s="18">
        <f t="shared" si="18"/>
        <v>0</v>
      </c>
      <c r="BF186" s="20">
        <f t="shared" si="19"/>
        <v>1</v>
      </c>
      <c r="BG186" s="90"/>
      <c r="BH186" s="90">
        <v>1</v>
      </c>
      <c r="BI186" s="90"/>
      <c r="BJ186" s="90"/>
      <c r="BK186" s="90"/>
      <c r="BL186" s="90"/>
      <c r="BM186" s="25">
        <f t="shared" si="21"/>
        <v>1</v>
      </c>
      <c r="BN186" s="91">
        <v>1</v>
      </c>
      <c r="BO186" s="91"/>
      <c r="BP186" s="91"/>
      <c r="BQ186" s="91"/>
      <c r="BR186" s="91"/>
      <c r="BS186" s="91"/>
      <c r="BT186" s="91"/>
      <c r="BU186" s="91"/>
      <c r="BV186" s="91"/>
      <c r="BW186" s="23">
        <f t="shared" si="22"/>
        <v>1</v>
      </c>
      <c r="BX186" s="70"/>
      <c r="BY186" s="70"/>
      <c r="BZ186" s="70"/>
      <c r="CA186" s="70"/>
      <c r="CB186" s="70"/>
      <c r="CC186" s="70"/>
      <c r="CD186" s="70"/>
      <c r="CE186" s="194"/>
      <c r="CF186" s="194"/>
      <c r="CG186" s="194"/>
      <c r="CH186" s="194"/>
      <c r="CI186" s="194"/>
      <c r="CJ186" s="194"/>
      <c r="CK186" s="194"/>
      <c r="CL186" s="194"/>
      <c r="CM186" s="194"/>
      <c r="CN186" s="194"/>
      <c r="CO186" s="194"/>
      <c r="CP186" s="194"/>
      <c r="CQ186" s="194"/>
      <c r="CR186" s="194"/>
      <c r="CS186" s="194"/>
      <c r="CT186" s="194"/>
      <c r="CU186" s="194"/>
      <c r="CV186" s="194"/>
      <c r="CW186" s="194"/>
      <c r="CX186" s="194"/>
      <c r="CY186" s="194"/>
      <c r="CZ186" s="194"/>
      <c r="DA186" s="194"/>
      <c r="DB186" s="194"/>
      <c r="DC186" s="194"/>
      <c r="DD186" s="194"/>
      <c r="DE186" s="194"/>
      <c r="DF186" s="194"/>
      <c r="DG186" s="194"/>
      <c r="DH186" s="194"/>
      <c r="DI186" s="194"/>
      <c r="DJ186" s="194"/>
      <c r="DK186" s="194"/>
      <c r="DL186" s="194"/>
      <c r="DM186" s="194"/>
      <c r="DN186" s="194"/>
      <c r="DO186" s="194"/>
      <c r="DP186" s="194"/>
      <c r="DQ186" s="194"/>
      <c r="DR186" s="194"/>
      <c r="DS186" s="194"/>
      <c r="DT186" s="194"/>
      <c r="DU186" s="194"/>
      <c r="DV186" s="194"/>
      <c r="DW186" s="194"/>
      <c r="DX186" s="194"/>
      <c r="DY186" s="194"/>
      <c r="DZ186" s="194"/>
      <c r="EA186" s="194"/>
      <c r="EB186" s="194"/>
      <c r="EC186" s="194"/>
      <c r="ED186" s="194"/>
      <c r="EE186" s="194"/>
      <c r="EF186" s="194"/>
      <c r="EG186" s="194"/>
      <c r="EH186" s="194"/>
      <c r="EI186" s="194"/>
      <c r="EJ186" s="194"/>
      <c r="EK186" s="194"/>
      <c r="EL186" s="194"/>
      <c r="EM186" s="194"/>
      <c r="EN186" s="194"/>
      <c r="EO186" s="194"/>
      <c r="EP186" s="194"/>
      <c r="EQ186" s="194"/>
      <c r="ER186" s="194"/>
      <c r="ES186" s="194"/>
      <c r="ET186" s="194"/>
      <c r="EU186" s="194"/>
      <c r="EV186" s="194"/>
      <c r="EW186" s="194"/>
      <c r="EX186" s="194"/>
      <c r="EY186" s="194"/>
      <c r="EZ186" s="194"/>
      <c r="FA186" s="194"/>
      <c r="FB186" s="194"/>
      <c r="FC186" s="194"/>
      <c r="FD186" s="194"/>
      <c r="FE186" s="194"/>
      <c r="FF186" s="194"/>
      <c r="FG186" s="194"/>
      <c r="FH186" s="194"/>
      <c r="FI186" s="194"/>
      <c r="FJ186" s="194"/>
      <c r="FK186" s="194"/>
      <c r="FL186" s="194"/>
      <c r="FM186" s="194"/>
      <c r="FN186" s="194"/>
      <c r="FO186" s="194"/>
      <c r="FP186" s="194"/>
      <c r="FQ186" s="194"/>
      <c r="FR186" s="194"/>
      <c r="FS186" s="194"/>
      <c r="FT186" s="194"/>
      <c r="FU186" s="194"/>
      <c r="FV186" s="194"/>
      <c r="FW186" s="194"/>
      <c r="FX186" s="194"/>
      <c r="FY186" s="194"/>
      <c r="FZ186" s="194"/>
      <c r="GA186" s="194"/>
      <c r="GB186" s="194"/>
      <c r="GC186" s="194"/>
      <c r="GD186" s="194"/>
      <c r="GE186" s="194"/>
      <c r="GF186" s="194"/>
      <c r="GG186" s="194"/>
      <c r="GH186" s="194"/>
      <c r="GI186" s="194"/>
      <c r="GJ186" s="194"/>
      <c r="GK186" s="194"/>
      <c r="GL186" s="194"/>
      <c r="GM186" s="194"/>
      <c r="GN186" s="194"/>
      <c r="GO186" s="194"/>
      <c r="GP186" s="194"/>
      <c r="GQ186" s="194"/>
      <c r="GR186" s="194"/>
      <c r="GS186" s="194"/>
      <c r="GT186" s="194"/>
      <c r="GU186" s="194"/>
      <c r="GV186" s="194"/>
      <c r="GW186" s="194"/>
      <c r="GX186" s="194"/>
      <c r="GY186" s="194"/>
      <c r="GZ186" s="194"/>
      <c r="HA186" s="194"/>
      <c r="HB186" s="194"/>
      <c r="HC186" s="194"/>
      <c r="HD186" s="194"/>
      <c r="HE186" s="194"/>
      <c r="HF186" s="194"/>
      <c r="HG186" s="194"/>
      <c r="HH186" s="194"/>
      <c r="HI186" s="194"/>
      <c r="HJ186" s="194"/>
      <c r="HK186" s="194"/>
      <c r="HL186" s="194"/>
      <c r="HM186" s="194"/>
      <c r="HN186" s="194"/>
      <c r="HO186" s="194"/>
      <c r="HP186" s="194"/>
      <c r="HQ186" s="194"/>
      <c r="HR186" s="194"/>
      <c r="HS186" s="194"/>
      <c r="HT186" s="194"/>
      <c r="HU186" s="194"/>
      <c r="HV186" s="194"/>
      <c r="HW186" s="194"/>
      <c r="HX186" s="194"/>
      <c r="HY186" s="194"/>
      <c r="HZ186" s="194"/>
      <c r="IA186" s="194"/>
      <c r="IB186" s="194"/>
      <c r="IC186" s="194"/>
      <c r="ID186" s="194"/>
      <c r="IE186" s="194"/>
      <c r="IF186" s="194"/>
      <c r="IG186" s="194"/>
      <c r="IH186" s="194"/>
      <c r="II186" s="194"/>
      <c r="IJ186" s="194"/>
      <c r="IK186" s="194"/>
      <c r="IL186" s="194"/>
      <c r="IM186" s="194"/>
      <c r="IN186" s="194"/>
      <c r="IO186" s="194"/>
      <c r="IP186" s="194"/>
      <c r="IQ186" s="194"/>
      <c r="IR186" s="194"/>
      <c r="IS186" s="194"/>
      <c r="IT186" s="194"/>
      <c r="IU186" s="194"/>
      <c r="IV186" s="194"/>
      <c r="IW186" s="194"/>
      <c r="IX186" s="194"/>
      <c r="IY186" s="194"/>
      <c r="IZ186" s="194"/>
      <c r="JA186" s="194"/>
      <c r="JB186" s="194"/>
      <c r="JC186" s="194"/>
      <c r="JD186" s="194"/>
      <c r="JE186" s="194"/>
      <c r="JF186" s="194"/>
      <c r="JG186" s="194"/>
      <c r="JH186" s="194"/>
      <c r="JI186" s="194"/>
      <c r="JJ186" s="194"/>
      <c r="JK186" s="194"/>
      <c r="JL186" s="194"/>
      <c r="JM186" s="194"/>
      <c r="JN186" s="194"/>
      <c r="JO186" s="194"/>
      <c r="JP186" s="194"/>
      <c r="JQ186" s="194"/>
      <c r="JR186" s="194"/>
      <c r="JS186" s="194"/>
      <c r="JT186" s="194"/>
      <c r="JU186" s="194"/>
      <c r="JV186" s="194"/>
      <c r="JW186" s="194"/>
      <c r="JX186" s="194"/>
      <c r="JY186" s="194"/>
      <c r="JZ186" s="194"/>
      <c r="KA186" s="194"/>
      <c r="KB186" s="194"/>
      <c r="KC186" s="194"/>
    </row>
    <row r="187" spans="1:289" s="92" customFormat="1" ht="63.75" x14ac:dyDescent="0.25">
      <c r="A187" s="373" t="s">
        <v>1079</v>
      </c>
      <c r="B187" s="114"/>
      <c r="C187" s="84"/>
      <c r="D187" s="84"/>
      <c r="E187" s="84"/>
      <c r="F187" s="116" t="s">
        <v>1466</v>
      </c>
      <c r="G187" s="115" t="s">
        <v>1466</v>
      </c>
      <c r="H187" s="81"/>
      <c r="I187" s="50"/>
      <c r="J187" s="50"/>
      <c r="K187" s="124"/>
      <c r="L187" s="50"/>
      <c r="M187" s="125"/>
      <c r="N187" s="111">
        <f t="shared" si="20"/>
        <v>2</v>
      </c>
      <c r="O187" s="109" t="s">
        <v>1080</v>
      </c>
      <c r="P187" s="83" t="s">
        <v>1081</v>
      </c>
      <c r="Q187" s="68" t="s">
        <v>105</v>
      </c>
      <c r="R187" s="391" t="s">
        <v>1082</v>
      </c>
      <c r="S187" s="138" t="s">
        <v>1083</v>
      </c>
      <c r="T187" s="81"/>
      <c r="U187" s="79"/>
      <c r="V187" s="64" t="s">
        <v>1084</v>
      </c>
      <c r="W187" s="85" t="s">
        <v>917</v>
      </c>
      <c r="X187" s="195"/>
      <c r="Y187" s="67"/>
      <c r="Z187" s="133"/>
      <c r="AA187" s="133">
        <v>1</v>
      </c>
      <c r="AB187" s="133">
        <v>1</v>
      </c>
      <c r="AC187" s="133"/>
      <c r="AD187" s="133"/>
      <c r="AE187" s="133"/>
      <c r="AF187" s="133">
        <v>1</v>
      </c>
      <c r="AG187" s="133"/>
      <c r="AH187" s="133"/>
      <c r="AI187" s="143">
        <f t="shared" si="23"/>
        <v>3</v>
      </c>
      <c r="AJ187" s="86"/>
      <c r="AK187" s="86">
        <v>1</v>
      </c>
      <c r="AL187" s="86"/>
      <c r="AM187" s="86"/>
      <c r="AN187" s="86"/>
      <c r="AO187" s="86"/>
      <c r="AP187" s="88">
        <f t="shared" si="17"/>
        <v>1</v>
      </c>
      <c r="AQ187" s="89"/>
      <c r="AR187" s="89"/>
      <c r="AS187" s="89"/>
      <c r="AT187" s="89"/>
      <c r="AU187" s="89"/>
      <c r="AV187" s="89"/>
      <c r="AW187" s="89"/>
      <c r="AX187" s="89"/>
      <c r="AY187" s="89"/>
      <c r="AZ187" s="89"/>
      <c r="BA187" s="89"/>
      <c r="BB187" s="89"/>
      <c r="BC187" s="89"/>
      <c r="BD187" s="89"/>
      <c r="BE187" s="18">
        <f t="shared" si="18"/>
        <v>0</v>
      </c>
      <c r="BF187" s="20">
        <f t="shared" si="19"/>
        <v>4</v>
      </c>
      <c r="BG187" s="90"/>
      <c r="BH187" s="90">
        <v>1</v>
      </c>
      <c r="BI187" s="90"/>
      <c r="BJ187" s="90"/>
      <c r="BK187" s="90"/>
      <c r="BL187" s="90"/>
      <c r="BM187" s="25">
        <f t="shared" si="21"/>
        <v>1</v>
      </c>
      <c r="BN187" s="91">
        <v>1</v>
      </c>
      <c r="BO187" s="91"/>
      <c r="BP187" s="91"/>
      <c r="BQ187" s="91"/>
      <c r="BR187" s="91"/>
      <c r="BS187" s="91"/>
      <c r="BT187" s="91"/>
      <c r="BU187" s="91"/>
      <c r="BV187" s="91"/>
      <c r="BW187" s="23">
        <f t="shared" si="22"/>
        <v>1</v>
      </c>
      <c r="BX187" s="70"/>
      <c r="BY187" s="70"/>
      <c r="BZ187" s="70"/>
      <c r="CA187" s="70"/>
      <c r="CB187" s="70"/>
      <c r="CC187" s="70"/>
      <c r="CD187" s="70"/>
      <c r="CE187" s="194"/>
      <c r="CF187" s="194"/>
      <c r="CG187" s="194"/>
      <c r="CH187" s="194"/>
      <c r="CI187" s="194"/>
      <c r="CJ187" s="194"/>
      <c r="CK187" s="194"/>
      <c r="CL187" s="194"/>
      <c r="CM187" s="194"/>
      <c r="CN187" s="194"/>
      <c r="CO187" s="194"/>
      <c r="CP187" s="194"/>
      <c r="CQ187" s="194"/>
      <c r="CR187" s="194"/>
      <c r="CS187" s="194"/>
      <c r="CT187" s="194"/>
      <c r="CU187" s="194"/>
      <c r="CV187" s="194"/>
      <c r="CW187" s="194"/>
      <c r="CX187" s="194"/>
      <c r="CY187" s="194"/>
      <c r="CZ187" s="194"/>
      <c r="DA187" s="194"/>
      <c r="DB187" s="194"/>
      <c r="DC187" s="194"/>
      <c r="DD187" s="194"/>
      <c r="DE187" s="194"/>
      <c r="DF187" s="194"/>
      <c r="DG187" s="194"/>
      <c r="DH187" s="194"/>
      <c r="DI187" s="194"/>
      <c r="DJ187" s="194"/>
      <c r="DK187" s="194"/>
      <c r="DL187" s="194"/>
      <c r="DM187" s="194"/>
      <c r="DN187" s="194"/>
      <c r="DO187" s="194"/>
      <c r="DP187" s="194"/>
      <c r="DQ187" s="194"/>
      <c r="DR187" s="194"/>
      <c r="DS187" s="194"/>
      <c r="DT187" s="194"/>
      <c r="DU187" s="194"/>
      <c r="DV187" s="194"/>
      <c r="DW187" s="194"/>
      <c r="DX187" s="194"/>
      <c r="DY187" s="194"/>
      <c r="DZ187" s="194"/>
      <c r="EA187" s="194"/>
      <c r="EB187" s="194"/>
      <c r="EC187" s="194"/>
      <c r="ED187" s="194"/>
      <c r="EE187" s="194"/>
      <c r="EF187" s="194"/>
      <c r="EG187" s="194"/>
      <c r="EH187" s="194"/>
      <c r="EI187" s="194"/>
      <c r="EJ187" s="194"/>
      <c r="EK187" s="194"/>
      <c r="EL187" s="194"/>
      <c r="EM187" s="194"/>
      <c r="EN187" s="194"/>
      <c r="EO187" s="194"/>
      <c r="EP187" s="194"/>
      <c r="EQ187" s="194"/>
      <c r="ER187" s="194"/>
      <c r="ES187" s="194"/>
      <c r="ET187" s="194"/>
      <c r="EU187" s="194"/>
      <c r="EV187" s="194"/>
      <c r="EW187" s="194"/>
      <c r="EX187" s="194"/>
      <c r="EY187" s="194"/>
      <c r="EZ187" s="194"/>
      <c r="FA187" s="194"/>
      <c r="FB187" s="194"/>
      <c r="FC187" s="194"/>
      <c r="FD187" s="194"/>
      <c r="FE187" s="194"/>
      <c r="FF187" s="194"/>
      <c r="FG187" s="194"/>
      <c r="FH187" s="194"/>
      <c r="FI187" s="194"/>
      <c r="FJ187" s="194"/>
      <c r="FK187" s="194"/>
      <c r="FL187" s="194"/>
      <c r="FM187" s="194"/>
      <c r="FN187" s="194"/>
      <c r="FO187" s="194"/>
      <c r="FP187" s="194"/>
      <c r="FQ187" s="194"/>
      <c r="FR187" s="194"/>
      <c r="FS187" s="194"/>
      <c r="FT187" s="194"/>
      <c r="FU187" s="194"/>
      <c r="FV187" s="194"/>
      <c r="FW187" s="194"/>
      <c r="FX187" s="194"/>
      <c r="FY187" s="194"/>
      <c r="FZ187" s="194"/>
      <c r="GA187" s="194"/>
      <c r="GB187" s="194"/>
      <c r="GC187" s="194"/>
      <c r="GD187" s="194"/>
      <c r="GE187" s="194"/>
      <c r="GF187" s="194"/>
      <c r="GG187" s="194"/>
      <c r="GH187" s="194"/>
      <c r="GI187" s="194"/>
      <c r="GJ187" s="194"/>
      <c r="GK187" s="194"/>
      <c r="GL187" s="194"/>
      <c r="GM187" s="194"/>
      <c r="GN187" s="194"/>
      <c r="GO187" s="194"/>
      <c r="GP187" s="194"/>
      <c r="GQ187" s="194"/>
      <c r="GR187" s="194"/>
      <c r="GS187" s="194"/>
      <c r="GT187" s="194"/>
      <c r="GU187" s="194"/>
      <c r="GV187" s="194"/>
      <c r="GW187" s="194"/>
      <c r="GX187" s="194"/>
      <c r="GY187" s="194"/>
      <c r="GZ187" s="194"/>
      <c r="HA187" s="194"/>
      <c r="HB187" s="194"/>
      <c r="HC187" s="194"/>
      <c r="HD187" s="194"/>
      <c r="HE187" s="194"/>
      <c r="HF187" s="194"/>
      <c r="HG187" s="194"/>
      <c r="HH187" s="194"/>
      <c r="HI187" s="194"/>
      <c r="HJ187" s="194"/>
      <c r="HK187" s="194"/>
      <c r="HL187" s="194"/>
      <c r="HM187" s="194"/>
      <c r="HN187" s="194"/>
      <c r="HO187" s="194"/>
      <c r="HP187" s="194"/>
      <c r="HQ187" s="194"/>
      <c r="HR187" s="194"/>
      <c r="HS187" s="194"/>
      <c r="HT187" s="194"/>
      <c r="HU187" s="194"/>
      <c r="HV187" s="194"/>
      <c r="HW187" s="194"/>
      <c r="HX187" s="194"/>
      <c r="HY187" s="194"/>
      <c r="HZ187" s="194"/>
      <c r="IA187" s="194"/>
      <c r="IB187" s="194"/>
      <c r="IC187" s="194"/>
      <c r="ID187" s="194"/>
      <c r="IE187" s="194"/>
      <c r="IF187" s="194"/>
      <c r="IG187" s="194"/>
      <c r="IH187" s="194"/>
      <c r="II187" s="194"/>
      <c r="IJ187" s="194"/>
      <c r="IK187" s="194"/>
      <c r="IL187" s="194"/>
      <c r="IM187" s="194"/>
      <c r="IN187" s="194"/>
      <c r="IO187" s="194"/>
      <c r="IP187" s="194"/>
      <c r="IQ187" s="194"/>
      <c r="IR187" s="194"/>
      <c r="IS187" s="194"/>
      <c r="IT187" s="194"/>
      <c r="IU187" s="194"/>
      <c r="IV187" s="194"/>
      <c r="IW187" s="194"/>
      <c r="IX187" s="194"/>
      <c r="IY187" s="194"/>
      <c r="IZ187" s="194"/>
      <c r="JA187" s="194"/>
      <c r="JB187" s="194"/>
      <c r="JC187" s="194"/>
      <c r="JD187" s="194"/>
      <c r="JE187" s="194"/>
      <c r="JF187" s="194"/>
      <c r="JG187" s="194"/>
      <c r="JH187" s="194"/>
      <c r="JI187" s="194"/>
      <c r="JJ187" s="194"/>
      <c r="JK187" s="194"/>
      <c r="JL187" s="194"/>
      <c r="JM187" s="194"/>
      <c r="JN187" s="194"/>
      <c r="JO187" s="194"/>
      <c r="JP187" s="194"/>
      <c r="JQ187" s="194"/>
      <c r="JR187" s="194"/>
      <c r="JS187" s="194"/>
      <c r="JT187" s="194"/>
      <c r="JU187" s="194"/>
      <c r="JV187" s="194"/>
      <c r="JW187" s="194"/>
      <c r="JX187" s="194"/>
      <c r="JY187" s="194"/>
      <c r="JZ187" s="194"/>
      <c r="KA187" s="194"/>
      <c r="KB187" s="194"/>
      <c r="KC187" s="194"/>
    </row>
    <row r="188" spans="1:289" s="92" customFormat="1" ht="140.25" x14ac:dyDescent="0.25">
      <c r="A188" s="373" t="s">
        <v>1085</v>
      </c>
      <c r="B188" s="114"/>
      <c r="C188" s="84"/>
      <c r="D188" s="84"/>
      <c r="E188" s="115" t="s">
        <v>1497</v>
      </c>
      <c r="F188" s="116" t="s">
        <v>1464</v>
      </c>
      <c r="G188" s="116" t="s">
        <v>1464</v>
      </c>
      <c r="H188" s="81"/>
      <c r="I188" s="50"/>
      <c r="J188" s="50"/>
      <c r="K188" s="124"/>
      <c r="L188" s="50"/>
      <c r="M188" s="125"/>
      <c r="N188" s="111">
        <f t="shared" si="20"/>
        <v>3</v>
      </c>
      <c r="O188" s="109" t="s">
        <v>1086</v>
      </c>
      <c r="P188" s="83" t="s">
        <v>1625</v>
      </c>
      <c r="Q188" s="68">
        <v>2010</v>
      </c>
      <c r="R188" s="138" t="s">
        <v>1087</v>
      </c>
      <c r="S188" s="138" t="s">
        <v>1088</v>
      </c>
      <c r="T188" s="81"/>
      <c r="U188" s="138" t="s">
        <v>1089</v>
      </c>
      <c r="V188" s="64" t="s">
        <v>1090</v>
      </c>
      <c r="W188" s="85" t="s">
        <v>1091</v>
      </c>
      <c r="X188" s="195" t="s">
        <v>1092</v>
      </c>
      <c r="Y188" s="67">
        <v>1</v>
      </c>
      <c r="Z188" s="133">
        <v>1</v>
      </c>
      <c r="AA188" s="133"/>
      <c r="AB188" s="133"/>
      <c r="AC188" s="133"/>
      <c r="AD188" s="133"/>
      <c r="AE188" s="133">
        <v>1</v>
      </c>
      <c r="AF188" s="133"/>
      <c r="AG188" s="133"/>
      <c r="AH188" s="133"/>
      <c r="AI188" s="143">
        <f t="shared" si="23"/>
        <v>2</v>
      </c>
      <c r="AJ188" s="86"/>
      <c r="AK188" s="86"/>
      <c r="AL188" s="86"/>
      <c r="AM188" s="86"/>
      <c r="AN188" s="86"/>
      <c r="AO188" s="86"/>
      <c r="AP188" s="88">
        <f t="shared" si="17"/>
        <v>0</v>
      </c>
      <c r="AQ188" s="89"/>
      <c r="AR188" s="89"/>
      <c r="AS188" s="89"/>
      <c r="AT188" s="89"/>
      <c r="AU188" s="89"/>
      <c r="AV188" s="89"/>
      <c r="AW188" s="89"/>
      <c r="AX188" s="89"/>
      <c r="AY188" s="89"/>
      <c r="AZ188" s="89"/>
      <c r="BA188" s="89"/>
      <c r="BB188" s="89"/>
      <c r="BC188" s="89"/>
      <c r="BD188" s="89"/>
      <c r="BE188" s="18">
        <f t="shared" si="18"/>
        <v>0</v>
      </c>
      <c r="BF188" s="20">
        <f t="shared" si="19"/>
        <v>2</v>
      </c>
      <c r="BG188" s="90"/>
      <c r="BH188" s="90">
        <v>1</v>
      </c>
      <c r="BI188" s="90"/>
      <c r="BJ188" s="90"/>
      <c r="BK188" s="90"/>
      <c r="BL188" s="90"/>
      <c r="BM188" s="25">
        <f t="shared" si="21"/>
        <v>1</v>
      </c>
      <c r="BN188" s="91">
        <v>1</v>
      </c>
      <c r="BO188" s="91"/>
      <c r="BP188" s="91"/>
      <c r="BQ188" s="91"/>
      <c r="BR188" s="91"/>
      <c r="BS188" s="91"/>
      <c r="BT188" s="91"/>
      <c r="BU188" s="91"/>
      <c r="BV188" s="91"/>
      <c r="BW188" s="23">
        <f t="shared" si="22"/>
        <v>1</v>
      </c>
      <c r="BX188" s="70"/>
      <c r="BY188" s="70"/>
      <c r="BZ188" s="70"/>
      <c r="CA188" s="70"/>
      <c r="CB188" s="70"/>
      <c r="CC188" s="70"/>
      <c r="CD188" s="70"/>
      <c r="CE188" s="194"/>
      <c r="CF188" s="194"/>
      <c r="CG188" s="194"/>
      <c r="CH188" s="194"/>
      <c r="CI188" s="194"/>
      <c r="CJ188" s="194"/>
      <c r="CK188" s="194"/>
      <c r="CL188" s="194"/>
      <c r="CM188" s="194"/>
      <c r="CN188" s="194"/>
      <c r="CO188" s="194"/>
      <c r="CP188" s="194"/>
      <c r="CQ188" s="194"/>
      <c r="CR188" s="194"/>
      <c r="CS188" s="194"/>
      <c r="CT188" s="194"/>
      <c r="CU188" s="194"/>
      <c r="CV188" s="194"/>
      <c r="CW188" s="194"/>
      <c r="CX188" s="194"/>
      <c r="CY188" s="194"/>
      <c r="CZ188" s="194"/>
      <c r="DA188" s="194"/>
      <c r="DB188" s="194"/>
      <c r="DC188" s="194"/>
      <c r="DD188" s="194"/>
      <c r="DE188" s="194"/>
      <c r="DF188" s="194"/>
      <c r="DG188" s="194"/>
      <c r="DH188" s="194"/>
      <c r="DI188" s="194"/>
      <c r="DJ188" s="194"/>
      <c r="DK188" s="194"/>
      <c r="DL188" s="194"/>
      <c r="DM188" s="194"/>
      <c r="DN188" s="194"/>
      <c r="DO188" s="194"/>
      <c r="DP188" s="194"/>
      <c r="DQ188" s="194"/>
      <c r="DR188" s="194"/>
      <c r="DS188" s="194"/>
      <c r="DT188" s="194"/>
      <c r="DU188" s="194"/>
      <c r="DV188" s="194"/>
      <c r="DW188" s="194"/>
      <c r="DX188" s="194"/>
      <c r="DY188" s="194"/>
      <c r="DZ188" s="194"/>
      <c r="EA188" s="194"/>
      <c r="EB188" s="194"/>
      <c r="EC188" s="194"/>
      <c r="ED188" s="194"/>
      <c r="EE188" s="194"/>
      <c r="EF188" s="194"/>
      <c r="EG188" s="194"/>
      <c r="EH188" s="194"/>
      <c r="EI188" s="194"/>
      <c r="EJ188" s="194"/>
      <c r="EK188" s="194"/>
      <c r="EL188" s="194"/>
      <c r="EM188" s="194"/>
      <c r="EN188" s="194"/>
      <c r="EO188" s="194"/>
      <c r="EP188" s="194"/>
      <c r="EQ188" s="194"/>
      <c r="ER188" s="194"/>
      <c r="ES188" s="194"/>
      <c r="ET188" s="194"/>
      <c r="EU188" s="194"/>
      <c r="EV188" s="194"/>
      <c r="EW188" s="194"/>
      <c r="EX188" s="194"/>
      <c r="EY188" s="194"/>
      <c r="EZ188" s="194"/>
      <c r="FA188" s="194"/>
      <c r="FB188" s="194"/>
      <c r="FC188" s="194"/>
      <c r="FD188" s="194"/>
      <c r="FE188" s="194"/>
      <c r="FF188" s="194"/>
      <c r="FG188" s="194"/>
      <c r="FH188" s="194"/>
      <c r="FI188" s="194"/>
      <c r="FJ188" s="194"/>
      <c r="FK188" s="194"/>
      <c r="FL188" s="194"/>
      <c r="FM188" s="194"/>
      <c r="FN188" s="194"/>
      <c r="FO188" s="194"/>
      <c r="FP188" s="194"/>
      <c r="FQ188" s="194"/>
      <c r="FR188" s="194"/>
      <c r="FS188" s="194"/>
      <c r="FT188" s="194"/>
      <c r="FU188" s="194"/>
      <c r="FV188" s="194"/>
      <c r="FW188" s="194"/>
      <c r="FX188" s="194"/>
      <c r="FY188" s="194"/>
      <c r="FZ188" s="194"/>
      <c r="GA188" s="194"/>
      <c r="GB188" s="194"/>
      <c r="GC188" s="194"/>
      <c r="GD188" s="194"/>
      <c r="GE188" s="194"/>
      <c r="GF188" s="194"/>
      <c r="GG188" s="194"/>
      <c r="GH188" s="194"/>
      <c r="GI188" s="194"/>
      <c r="GJ188" s="194"/>
      <c r="GK188" s="194"/>
      <c r="GL188" s="194"/>
      <c r="GM188" s="194"/>
      <c r="GN188" s="194"/>
      <c r="GO188" s="194"/>
      <c r="GP188" s="194"/>
      <c r="GQ188" s="194"/>
      <c r="GR188" s="194"/>
      <c r="GS188" s="194"/>
      <c r="GT188" s="194"/>
      <c r="GU188" s="194"/>
      <c r="GV188" s="194"/>
      <c r="GW188" s="194"/>
      <c r="GX188" s="194"/>
      <c r="GY188" s="194"/>
      <c r="GZ188" s="194"/>
      <c r="HA188" s="194"/>
      <c r="HB188" s="194"/>
      <c r="HC188" s="194"/>
      <c r="HD188" s="194"/>
      <c r="HE188" s="194"/>
      <c r="HF188" s="194"/>
      <c r="HG188" s="194"/>
      <c r="HH188" s="194"/>
      <c r="HI188" s="194"/>
      <c r="HJ188" s="194"/>
      <c r="HK188" s="194"/>
      <c r="HL188" s="194"/>
      <c r="HM188" s="194"/>
      <c r="HN188" s="194"/>
      <c r="HO188" s="194"/>
      <c r="HP188" s="194"/>
      <c r="HQ188" s="194"/>
      <c r="HR188" s="194"/>
      <c r="HS188" s="194"/>
      <c r="HT188" s="194"/>
      <c r="HU188" s="194"/>
      <c r="HV188" s="194"/>
      <c r="HW188" s="194"/>
      <c r="HX188" s="194"/>
      <c r="HY188" s="194"/>
      <c r="HZ188" s="194"/>
      <c r="IA188" s="194"/>
      <c r="IB188" s="194"/>
      <c r="IC188" s="194"/>
      <c r="ID188" s="194"/>
      <c r="IE188" s="194"/>
      <c r="IF188" s="194"/>
      <c r="IG188" s="194"/>
      <c r="IH188" s="194"/>
      <c r="II188" s="194"/>
      <c r="IJ188" s="194"/>
      <c r="IK188" s="194"/>
      <c r="IL188" s="194"/>
      <c r="IM188" s="194"/>
      <c r="IN188" s="194"/>
      <c r="IO188" s="194"/>
      <c r="IP188" s="194"/>
      <c r="IQ188" s="194"/>
      <c r="IR188" s="194"/>
      <c r="IS188" s="194"/>
      <c r="IT188" s="194"/>
      <c r="IU188" s="194"/>
      <c r="IV188" s="194"/>
      <c r="IW188" s="194"/>
      <c r="IX188" s="194"/>
      <c r="IY188" s="194"/>
      <c r="IZ188" s="194"/>
      <c r="JA188" s="194"/>
      <c r="JB188" s="194"/>
      <c r="JC188" s="194"/>
      <c r="JD188" s="194"/>
      <c r="JE188" s="194"/>
      <c r="JF188" s="194"/>
      <c r="JG188" s="194"/>
      <c r="JH188" s="194"/>
      <c r="JI188" s="194"/>
      <c r="JJ188" s="194"/>
      <c r="JK188" s="194"/>
      <c r="JL188" s="194"/>
      <c r="JM188" s="194"/>
      <c r="JN188" s="194"/>
      <c r="JO188" s="194"/>
      <c r="JP188" s="194"/>
      <c r="JQ188" s="194"/>
      <c r="JR188" s="194"/>
      <c r="JS188" s="194"/>
      <c r="JT188" s="194"/>
      <c r="JU188" s="194"/>
      <c r="JV188" s="194"/>
      <c r="JW188" s="194"/>
      <c r="JX188" s="194"/>
      <c r="JY188" s="194"/>
      <c r="JZ188" s="194"/>
      <c r="KA188" s="194"/>
      <c r="KB188" s="194"/>
      <c r="KC188" s="194"/>
    </row>
    <row r="189" spans="1:289" s="92" customFormat="1" ht="127.5" x14ac:dyDescent="0.25">
      <c r="A189" s="373" t="s">
        <v>1093</v>
      </c>
      <c r="B189" s="114"/>
      <c r="C189" s="84"/>
      <c r="D189" s="84"/>
      <c r="E189" s="115" t="s">
        <v>1498</v>
      </c>
      <c r="F189" s="116" t="s">
        <v>1464</v>
      </c>
      <c r="G189" s="116" t="s">
        <v>1464</v>
      </c>
      <c r="H189" s="81"/>
      <c r="I189" s="50"/>
      <c r="J189" s="50"/>
      <c r="K189" s="124"/>
      <c r="L189" s="50"/>
      <c r="M189" s="125"/>
      <c r="N189" s="111">
        <f t="shared" si="20"/>
        <v>3</v>
      </c>
      <c r="O189" s="109" t="s">
        <v>1094</v>
      </c>
      <c r="P189" s="83" t="s">
        <v>1626</v>
      </c>
      <c r="Q189" s="68">
        <v>2010</v>
      </c>
      <c r="R189" s="138" t="s">
        <v>1095</v>
      </c>
      <c r="S189" s="138" t="s">
        <v>1096</v>
      </c>
      <c r="T189" s="81"/>
      <c r="U189" s="81"/>
      <c r="V189" s="64" t="s">
        <v>1097</v>
      </c>
      <c r="W189" s="85" t="s">
        <v>1091</v>
      </c>
      <c r="X189" s="195" t="s">
        <v>1098</v>
      </c>
      <c r="Y189" s="67">
        <v>1</v>
      </c>
      <c r="Z189" s="133">
        <v>1</v>
      </c>
      <c r="AA189" s="133"/>
      <c r="AB189" s="133"/>
      <c r="AC189" s="133"/>
      <c r="AD189" s="133"/>
      <c r="AE189" s="133">
        <v>1</v>
      </c>
      <c r="AF189" s="133"/>
      <c r="AG189" s="133"/>
      <c r="AH189" s="133"/>
      <c r="AI189" s="143">
        <f t="shared" si="23"/>
        <v>2</v>
      </c>
      <c r="AJ189" s="86"/>
      <c r="AK189" s="86"/>
      <c r="AL189" s="86"/>
      <c r="AM189" s="86"/>
      <c r="AN189" s="86"/>
      <c r="AO189" s="86"/>
      <c r="AP189" s="88">
        <f t="shared" si="17"/>
        <v>0</v>
      </c>
      <c r="AQ189" s="89"/>
      <c r="AR189" s="89"/>
      <c r="AS189" s="89"/>
      <c r="AT189" s="89"/>
      <c r="AU189" s="89"/>
      <c r="AV189" s="89"/>
      <c r="AW189" s="89"/>
      <c r="AX189" s="89"/>
      <c r="AY189" s="89"/>
      <c r="AZ189" s="89"/>
      <c r="BA189" s="89"/>
      <c r="BB189" s="89"/>
      <c r="BC189" s="89"/>
      <c r="BD189" s="89"/>
      <c r="BE189" s="18">
        <f t="shared" si="18"/>
        <v>0</v>
      </c>
      <c r="BF189" s="20">
        <f t="shared" si="19"/>
        <v>2</v>
      </c>
      <c r="BG189" s="90"/>
      <c r="BH189" s="90">
        <v>1</v>
      </c>
      <c r="BI189" s="90">
        <v>1</v>
      </c>
      <c r="BJ189" s="90"/>
      <c r="BK189" s="90"/>
      <c r="BL189" s="90"/>
      <c r="BM189" s="25">
        <f t="shared" si="21"/>
        <v>2</v>
      </c>
      <c r="BN189" s="91">
        <v>1</v>
      </c>
      <c r="BO189" s="91"/>
      <c r="BP189" s="91"/>
      <c r="BQ189" s="91"/>
      <c r="BR189" s="91"/>
      <c r="BS189" s="91"/>
      <c r="BT189" s="91"/>
      <c r="BU189" s="91"/>
      <c r="BV189" s="91"/>
      <c r="BW189" s="23">
        <f t="shared" si="22"/>
        <v>1</v>
      </c>
      <c r="BX189" s="70"/>
      <c r="BY189" s="70"/>
      <c r="BZ189" s="70"/>
      <c r="CA189" s="70"/>
      <c r="CB189" s="70"/>
      <c r="CC189" s="70"/>
      <c r="CD189" s="70"/>
      <c r="CE189" s="194"/>
      <c r="CF189" s="194"/>
      <c r="CG189" s="194"/>
      <c r="CH189" s="194"/>
      <c r="CI189" s="194"/>
      <c r="CJ189" s="194"/>
      <c r="CK189" s="194"/>
      <c r="CL189" s="194"/>
      <c r="CM189" s="194"/>
      <c r="CN189" s="194"/>
      <c r="CO189" s="194"/>
      <c r="CP189" s="194"/>
      <c r="CQ189" s="194"/>
      <c r="CR189" s="194"/>
      <c r="CS189" s="194"/>
      <c r="CT189" s="194"/>
      <c r="CU189" s="194"/>
      <c r="CV189" s="194"/>
      <c r="CW189" s="194"/>
      <c r="CX189" s="194"/>
      <c r="CY189" s="194"/>
      <c r="CZ189" s="194"/>
      <c r="DA189" s="194"/>
      <c r="DB189" s="194"/>
      <c r="DC189" s="194"/>
      <c r="DD189" s="194"/>
      <c r="DE189" s="194"/>
      <c r="DF189" s="194"/>
      <c r="DG189" s="194"/>
      <c r="DH189" s="194"/>
      <c r="DI189" s="194"/>
      <c r="DJ189" s="194"/>
      <c r="DK189" s="194"/>
      <c r="DL189" s="194"/>
      <c r="DM189" s="194"/>
      <c r="DN189" s="194"/>
      <c r="DO189" s="194"/>
      <c r="DP189" s="194"/>
      <c r="DQ189" s="194"/>
      <c r="DR189" s="194"/>
      <c r="DS189" s="194"/>
      <c r="DT189" s="194"/>
      <c r="DU189" s="194"/>
      <c r="DV189" s="194"/>
      <c r="DW189" s="194"/>
      <c r="DX189" s="194"/>
      <c r="DY189" s="194"/>
      <c r="DZ189" s="194"/>
      <c r="EA189" s="194"/>
      <c r="EB189" s="194"/>
      <c r="EC189" s="194"/>
      <c r="ED189" s="194"/>
      <c r="EE189" s="194"/>
      <c r="EF189" s="194"/>
      <c r="EG189" s="194"/>
      <c r="EH189" s="194"/>
      <c r="EI189" s="194"/>
      <c r="EJ189" s="194"/>
      <c r="EK189" s="194"/>
      <c r="EL189" s="194"/>
      <c r="EM189" s="194"/>
      <c r="EN189" s="194"/>
      <c r="EO189" s="194"/>
      <c r="EP189" s="194"/>
      <c r="EQ189" s="194"/>
      <c r="ER189" s="194"/>
      <c r="ES189" s="194"/>
      <c r="ET189" s="194"/>
      <c r="EU189" s="194"/>
      <c r="EV189" s="194"/>
      <c r="EW189" s="194"/>
      <c r="EX189" s="194"/>
      <c r="EY189" s="194"/>
      <c r="EZ189" s="194"/>
      <c r="FA189" s="194"/>
      <c r="FB189" s="194"/>
      <c r="FC189" s="194"/>
      <c r="FD189" s="194"/>
      <c r="FE189" s="194"/>
      <c r="FF189" s="194"/>
      <c r="FG189" s="194"/>
      <c r="FH189" s="194"/>
      <c r="FI189" s="194"/>
      <c r="FJ189" s="194"/>
      <c r="FK189" s="194"/>
      <c r="FL189" s="194"/>
      <c r="FM189" s="194"/>
      <c r="FN189" s="194"/>
      <c r="FO189" s="194"/>
      <c r="FP189" s="194"/>
      <c r="FQ189" s="194"/>
      <c r="FR189" s="194"/>
      <c r="FS189" s="194"/>
      <c r="FT189" s="194"/>
      <c r="FU189" s="194"/>
      <c r="FV189" s="194"/>
      <c r="FW189" s="194"/>
      <c r="FX189" s="194"/>
      <c r="FY189" s="194"/>
      <c r="FZ189" s="194"/>
      <c r="GA189" s="194"/>
      <c r="GB189" s="194"/>
      <c r="GC189" s="194"/>
      <c r="GD189" s="194"/>
      <c r="GE189" s="194"/>
      <c r="GF189" s="194"/>
      <c r="GG189" s="194"/>
      <c r="GH189" s="194"/>
      <c r="GI189" s="194"/>
      <c r="GJ189" s="194"/>
      <c r="GK189" s="194"/>
      <c r="GL189" s="194"/>
      <c r="GM189" s="194"/>
      <c r="GN189" s="194"/>
      <c r="GO189" s="194"/>
      <c r="GP189" s="194"/>
      <c r="GQ189" s="194"/>
      <c r="GR189" s="194"/>
      <c r="GS189" s="194"/>
      <c r="GT189" s="194"/>
      <c r="GU189" s="194"/>
      <c r="GV189" s="194"/>
      <c r="GW189" s="194"/>
      <c r="GX189" s="194"/>
      <c r="GY189" s="194"/>
      <c r="GZ189" s="194"/>
      <c r="HA189" s="194"/>
      <c r="HB189" s="194"/>
      <c r="HC189" s="194"/>
      <c r="HD189" s="194"/>
      <c r="HE189" s="194"/>
      <c r="HF189" s="194"/>
      <c r="HG189" s="194"/>
      <c r="HH189" s="194"/>
      <c r="HI189" s="194"/>
      <c r="HJ189" s="194"/>
      <c r="HK189" s="194"/>
      <c r="HL189" s="194"/>
      <c r="HM189" s="194"/>
      <c r="HN189" s="194"/>
      <c r="HO189" s="194"/>
      <c r="HP189" s="194"/>
      <c r="HQ189" s="194"/>
      <c r="HR189" s="194"/>
      <c r="HS189" s="194"/>
      <c r="HT189" s="194"/>
      <c r="HU189" s="194"/>
      <c r="HV189" s="194"/>
      <c r="HW189" s="194"/>
      <c r="HX189" s="194"/>
      <c r="HY189" s="194"/>
      <c r="HZ189" s="194"/>
      <c r="IA189" s="194"/>
      <c r="IB189" s="194"/>
      <c r="IC189" s="194"/>
      <c r="ID189" s="194"/>
      <c r="IE189" s="194"/>
      <c r="IF189" s="194"/>
      <c r="IG189" s="194"/>
      <c r="IH189" s="194"/>
      <c r="II189" s="194"/>
      <c r="IJ189" s="194"/>
      <c r="IK189" s="194"/>
      <c r="IL189" s="194"/>
      <c r="IM189" s="194"/>
      <c r="IN189" s="194"/>
      <c r="IO189" s="194"/>
      <c r="IP189" s="194"/>
      <c r="IQ189" s="194"/>
      <c r="IR189" s="194"/>
      <c r="IS189" s="194"/>
      <c r="IT189" s="194"/>
      <c r="IU189" s="194"/>
      <c r="IV189" s="194"/>
      <c r="IW189" s="194"/>
      <c r="IX189" s="194"/>
      <c r="IY189" s="194"/>
      <c r="IZ189" s="194"/>
      <c r="JA189" s="194"/>
      <c r="JB189" s="194"/>
      <c r="JC189" s="194"/>
      <c r="JD189" s="194"/>
      <c r="JE189" s="194"/>
      <c r="JF189" s="194"/>
      <c r="JG189" s="194"/>
      <c r="JH189" s="194"/>
      <c r="JI189" s="194"/>
      <c r="JJ189" s="194"/>
      <c r="JK189" s="194"/>
      <c r="JL189" s="194"/>
      <c r="JM189" s="194"/>
      <c r="JN189" s="194"/>
      <c r="JO189" s="194"/>
      <c r="JP189" s="194"/>
      <c r="JQ189" s="194"/>
      <c r="JR189" s="194"/>
      <c r="JS189" s="194"/>
      <c r="JT189" s="194"/>
      <c r="JU189" s="194"/>
      <c r="JV189" s="194"/>
      <c r="JW189" s="194"/>
      <c r="JX189" s="194"/>
      <c r="JY189" s="194"/>
      <c r="JZ189" s="194"/>
      <c r="KA189" s="194"/>
      <c r="KB189" s="194"/>
      <c r="KC189" s="194"/>
    </row>
    <row r="190" spans="1:289" s="92" customFormat="1" ht="280.5" x14ac:dyDescent="0.25">
      <c r="A190" s="373" t="s">
        <v>1099</v>
      </c>
      <c r="B190" s="114"/>
      <c r="C190" s="84"/>
      <c r="D190" s="84"/>
      <c r="E190" s="116" t="s">
        <v>1499</v>
      </c>
      <c r="F190" s="116" t="s">
        <v>1464</v>
      </c>
      <c r="G190" s="116" t="s">
        <v>1464</v>
      </c>
      <c r="H190" s="81"/>
      <c r="I190" s="50"/>
      <c r="J190" s="50"/>
      <c r="K190" s="124"/>
      <c r="L190" s="50"/>
      <c r="M190" s="125"/>
      <c r="N190" s="111">
        <f t="shared" si="20"/>
        <v>3</v>
      </c>
      <c r="O190" s="109" t="s">
        <v>1100</v>
      </c>
      <c r="P190" s="83" t="s">
        <v>1101</v>
      </c>
      <c r="Q190" s="68">
        <v>2010</v>
      </c>
      <c r="R190" s="138" t="s">
        <v>1102</v>
      </c>
      <c r="S190" s="138" t="s">
        <v>1103</v>
      </c>
      <c r="T190" s="79"/>
      <c r="U190" s="81"/>
      <c r="V190" s="64" t="s">
        <v>1104</v>
      </c>
      <c r="W190" s="85" t="s">
        <v>1105</v>
      </c>
      <c r="X190" s="195" t="s">
        <v>1106</v>
      </c>
      <c r="Y190" s="67"/>
      <c r="Z190" s="133"/>
      <c r="AA190" s="133">
        <v>1</v>
      </c>
      <c r="AB190" s="133"/>
      <c r="AC190" s="133"/>
      <c r="AD190" s="133"/>
      <c r="AE190" s="133">
        <v>1</v>
      </c>
      <c r="AF190" s="133"/>
      <c r="AG190" s="133"/>
      <c r="AH190" s="133"/>
      <c r="AI190" s="143">
        <f t="shared" si="23"/>
        <v>2</v>
      </c>
      <c r="AJ190" s="86"/>
      <c r="AK190" s="86">
        <v>1</v>
      </c>
      <c r="AL190" s="86"/>
      <c r="AM190" s="86"/>
      <c r="AN190" s="86"/>
      <c r="AO190" s="86"/>
      <c r="AP190" s="88">
        <f t="shared" si="17"/>
        <v>1</v>
      </c>
      <c r="AQ190" s="89"/>
      <c r="AR190" s="89"/>
      <c r="AS190" s="89"/>
      <c r="AT190" s="89"/>
      <c r="AU190" s="89"/>
      <c r="AV190" s="89"/>
      <c r="AW190" s="89"/>
      <c r="AX190" s="89"/>
      <c r="AY190" s="89"/>
      <c r="AZ190" s="89"/>
      <c r="BA190" s="89"/>
      <c r="BB190" s="89"/>
      <c r="BC190" s="89"/>
      <c r="BD190" s="89"/>
      <c r="BE190" s="18">
        <f t="shared" si="18"/>
        <v>0</v>
      </c>
      <c r="BF190" s="20">
        <f t="shared" si="19"/>
        <v>3</v>
      </c>
      <c r="BG190" s="90"/>
      <c r="BH190" s="90"/>
      <c r="BI190" s="90">
        <v>1</v>
      </c>
      <c r="BJ190" s="90"/>
      <c r="BK190" s="90"/>
      <c r="BL190" s="90"/>
      <c r="BM190" s="25">
        <f t="shared" si="21"/>
        <v>1</v>
      </c>
      <c r="BN190" s="91"/>
      <c r="BO190" s="91"/>
      <c r="BP190" s="91"/>
      <c r="BQ190" s="91"/>
      <c r="BR190" s="91"/>
      <c r="BS190" s="91">
        <v>1</v>
      </c>
      <c r="BT190" s="91"/>
      <c r="BU190" s="91"/>
      <c r="BV190" s="91"/>
      <c r="BW190" s="23">
        <f t="shared" si="22"/>
        <v>1</v>
      </c>
      <c r="BX190" s="70"/>
      <c r="BY190" s="70"/>
      <c r="BZ190" s="70"/>
      <c r="CA190" s="70"/>
      <c r="CB190" s="70"/>
      <c r="CC190" s="70"/>
      <c r="CD190" s="70"/>
      <c r="CE190" s="194"/>
      <c r="CF190" s="194"/>
      <c r="CG190" s="194"/>
      <c r="CH190" s="194"/>
      <c r="CI190" s="194"/>
      <c r="CJ190" s="194"/>
      <c r="CK190" s="194"/>
      <c r="CL190" s="194"/>
      <c r="CM190" s="194"/>
      <c r="CN190" s="194"/>
      <c r="CO190" s="194"/>
      <c r="CP190" s="194"/>
      <c r="CQ190" s="194"/>
      <c r="CR190" s="194"/>
      <c r="CS190" s="194"/>
      <c r="CT190" s="194"/>
      <c r="CU190" s="194"/>
      <c r="CV190" s="194"/>
      <c r="CW190" s="194"/>
      <c r="CX190" s="194"/>
      <c r="CY190" s="194"/>
      <c r="CZ190" s="194"/>
      <c r="DA190" s="194"/>
      <c r="DB190" s="194"/>
      <c r="DC190" s="194"/>
      <c r="DD190" s="194"/>
      <c r="DE190" s="194"/>
      <c r="DF190" s="194"/>
      <c r="DG190" s="194"/>
      <c r="DH190" s="194"/>
      <c r="DI190" s="194"/>
      <c r="DJ190" s="194"/>
      <c r="DK190" s="194"/>
      <c r="DL190" s="194"/>
      <c r="DM190" s="194"/>
      <c r="DN190" s="194"/>
      <c r="DO190" s="194"/>
      <c r="DP190" s="194"/>
      <c r="DQ190" s="194"/>
      <c r="DR190" s="194"/>
      <c r="DS190" s="194"/>
      <c r="DT190" s="194"/>
      <c r="DU190" s="194"/>
      <c r="DV190" s="194"/>
      <c r="DW190" s="194"/>
      <c r="DX190" s="194"/>
      <c r="DY190" s="194"/>
      <c r="DZ190" s="194"/>
      <c r="EA190" s="194"/>
      <c r="EB190" s="194"/>
      <c r="EC190" s="194"/>
      <c r="ED190" s="194"/>
      <c r="EE190" s="194"/>
      <c r="EF190" s="194"/>
      <c r="EG190" s="194"/>
      <c r="EH190" s="194"/>
      <c r="EI190" s="194"/>
      <c r="EJ190" s="194"/>
      <c r="EK190" s="194"/>
      <c r="EL190" s="194"/>
      <c r="EM190" s="194"/>
      <c r="EN190" s="194"/>
      <c r="EO190" s="194"/>
      <c r="EP190" s="194"/>
      <c r="EQ190" s="194"/>
      <c r="ER190" s="194"/>
      <c r="ES190" s="194"/>
      <c r="ET190" s="194"/>
      <c r="EU190" s="194"/>
      <c r="EV190" s="194"/>
      <c r="EW190" s="194"/>
      <c r="EX190" s="194"/>
      <c r="EY190" s="194"/>
      <c r="EZ190" s="194"/>
      <c r="FA190" s="194"/>
      <c r="FB190" s="194"/>
      <c r="FC190" s="194"/>
      <c r="FD190" s="194"/>
      <c r="FE190" s="194"/>
      <c r="FF190" s="194"/>
      <c r="FG190" s="194"/>
      <c r="FH190" s="194"/>
      <c r="FI190" s="194"/>
      <c r="FJ190" s="194"/>
      <c r="FK190" s="194"/>
      <c r="FL190" s="194"/>
      <c r="FM190" s="194"/>
      <c r="FN190" s="194"/>
      <c r="FO190" s="194"/>
      <c r="FP190" s="194"/>
      <c r="FQ190" s="194"/>
      <c r="FR190" s="194"/>
      <c r="FS190" s="194"/>
      <c r="FT190" s="194"/>
      <c r="FU190" s="194"/>
      <c r="FV190" s="194"/>
      <c r="FW190" s="194"/>
      <c r="FX190" s="194"/>
      <c r="FY190" s="194"/>
      <c r="FZ190" s="194"/>
      <c r="GA190" s="194"/>
      <c r="GB190" s="194"/>
      <c r="GC190" s="194"/>
      <c r="GD190" s="194"/>
      <c r="GE190" s="194"/>
      <c r="GF190" s="194"/>
      <c r="GG190" s="194"/>
      <c r="GH190" s="194"/>
      <c r="GI190" s="194"/>
      <c r="GJ190" s="194"/>
      <c r="GK190" s="194"/>
      <c r="GL190" s="194"/>
      <c r="GM190" s="194"/>
      <c r="GN190" s="194"/>
      <c r="GO190" s="194"/>
      <c r="GP190" s="194"/>
      <c r="GQ190" s="194"/>
      <c r="GR190" s="194"/>
      <c r="GS190" s="194"/>
      <c r="GT190" s="194"/>
      <c r="GU190" s="194"/>
      <c r="GV190" s="194"/>
      <c r="GW190" s="194"/>
      <c r="GX190" s="194"/>
      <c r="GY190" s="194"/>
      <c r="GZ190" s="194"/>
      <c r="HA190" s="194"/>
      <c r="HB190" s="194"/>
      <c r="HC190" s="194"/>
      <c r="HD190" s="194"/>
      <c r="HE190" s="194"/>
      <c r="HF190" s="194"/>
      <c r="HG190" s="194"/>
      <c r="HH190" s="194"/>
      <c r="HI190" s="194"/>
      <c r="HJ190" s="194"/>
      <c r="HK190" s="194"/>
      <c r="HL190" s="194"/>
      <c r="HM190" s="194"/>
      <c r="HN190" s="194"/>
      <c r="HO190" s="194"/>
      <c r="HP190" s="194"/>
      <c r="HQ190" s="194"/>
      <c r="HR190" s="194"/>
      <c r="HS190" s="194"/>
      <c r="HT190" s="194"/>
      <c r="HU190" s="194"/>
      <c r="HV190" s="194"/>
      <c r="HW190" s="194"/>
      <c r="HX190" s="194"/>
      <c r="HY190" s="194"/>
      <c r="HZ190" s="194"/>
      <c r="IA190" s="194"/>
      <c r="IB190" s="194"/>
      <c r="IC190" s="194"/>
      <c r="ID190" s="194"/>
      <c r="IE190" s="194"/>
      <c r="IF190" s="194"/>
      <c r="IG190" s="194"/>
      <c r="IH190" s="194"/>
      <c r="II190" s="194"/>
      <c r="IJ190" s="194"/>
      <c r="IK190" s="194"/>
      <c r="IL190" s="194"/>
      <c r="IM190" s="194"/>
      <c r="IN190" s="194"/>
      <c r="IO190" s="194"/>
      <c r="IP190" s="194"/>
      <c r="IQ190" s="194"/>
      <c r="IR190" s="194"/>
      <c r="IS190" s="194"/>
      <c r="IT190" s="194"/>
      <c r="IU190" s="194"/>
      <c r="IV190" s="194"/>
      <c r="IW190" s="194"/>
      <c r="IX190" s="194"/>
      <c r="IY190" s="194"/>
      <c r="IZ190" s="194"/>
      <c r="JA190" s="194"/>
      <c r="JB190" s="194"/>
      <c r="JC190" s="194"/>
      <c r="JD190" s="194"/>
      <c r="JE190" s="194"/>
      <c r="JF190" s="194"/>
      <c r="JG190" s="194"/>
      <c r="JH190" s="194"/>
      <c r="JI190" s="194"/>
      <c r="JJ190" s="194"/>
      <c r="JK190" s="194"/>
      <c r="JL190" s="194"/>
      <c r="JM190" s="194"/>
      <c r="JN190" s="194"/>
      <c r="JO190" s="194"/>
      <c r="JP190" s="194"/>
      <c r="JQ190" s="194"/>
      <c r="JR190" s="194"/>
      <c r="JS190" s="194"/>
      <c r="JT190" s="194"/>
      <c r="JU190" s="194"/>
      <c r="JV190" s="194"/>
      <c r="JW190" s="194"/>
      <c r="JX190" s="194"/>
      <c r="JY190" s="194"/>
      <c r="JZ190" s="194"/>
      <c r="KA190" s="194"/>
      <c r="KB190" s="194"/>
      <c r="KC190" s="194"/>
    </row>
    <row r="191" spans="1:289" s="92" customFormat="1" ht="140.25" x14ac:dyDescent="0.25">
      <c r="A191" s="373" t="s">
        <v>1107</v>
      </c>
      <c r="B191" s="114"/>
      <c r="C191" s="84"/>
      <c r="D191" s="84"/>
      <c r="E191" s="116" t="s">
        <v>1500</v>
      </c>
      <c r="F191" s="115" t="s">
        <v>1466</v>
      </c>
      <c r="G191" s="115" t="s">
        <v>1466</v>
      </c>
      <c r="H191" s="81"/>
      <c r="I191" s="50"/>
      <c r="J191" s="50"/>
      <c r="K191" s="124"/>
      <c r="L191" s="50"/>
      <c r="M191" s="125"/>
      <c r="N191" s="111">
        <f t="shared" si="20"/>
        <v>3</v>
      </c>
      <c r="O191" s="109" t="s">
        <v>1108</v>
      </c>
      <c r="P191" s="83" t="s">
        <v>1627</v>
      </c>
      <c r="Q191" s="68">
        <v>2008</v>
      </c>
      <c r="R191" s="138" t="s">
        <v>1109</v>
      </c>
      <c r="S191" s="138" t="s">
        <v>1110</v>
      </c>
      <c r="T191" s="138" t="s">
        <v>1111</v>
      </c>
      <c r="U191" s="138" t="s">
        <v>1112</v>
      </c>
      <c r="V191" s="64" t="s">
        <v>1113</v>
      </c>
      <c r="W191" s="85" t="s">
        <v>1114</v>
      </c>
      <c r="X191" s="195" t="s">
        <v>1115</v>
      </c>
      <c r="Y191" s="67">
        <v>1</v>
      </c>
      <c r="Z191" s="133">
        <v>1</v>
      </c>
      <c r="AA191" s="133">
        <v>1</v>
      </c>
      <c r="AB191" s="133">
        <v>1</v>
      </c>
      <c r="AC191" s="133"/>
      <c r="AD191" s="133"/>
      <c r="AE191" s="133"/>
      <c r="AF191" s="133"/>
      <c r="AG191" s="133">
        <v>1</v>
      </c>
      <c r="AH191" s="133"/>
      <c r="AI191" s="143">
        <f t="shared" si="23"/>
        <v>4</v>
      </c>
      <c r="AJ191" s="86"/>
      <c r="AK191" s="86">
        <v>1</v>
      </c>
      <c r="AL191" s="86"/>
      <c r="AM191" s="86"/>
      <c r="AN191" s="86"/>
      <c r="AO191" s="86"/>
      <c r="AP191" s="88">
        <f t="shared" si="17"/>
        <v>1</v>
      </c>
      <c r="AQ191" s="89"/>
      <c r="AR191" s="89"/>
      <c r="AS191" s="89"/>
      <c r="AT191" s="89"/>
      <c r="AU191" s="89"/>
      <c r="AV191" s="89"/>
      <c r="AW191" s="89"/>
      <c r="AX191" s="89"/>
      <c r="AY191" s="89"/>
      <c r="AZ191" s="89"/>
      <c r="BA191" s="89"/>
      <c r="BB191" s="89"/>
      <c r="BC191" s="89"/>
      <c r="BD191" s="89"/>
      <c r="BE191" s="18">
        <f t="shared" si="18"/>
        <v>0</v>
      </c>
      <c r="BF191" s="20">
        <f t="shared" si="19"/>
        <v>5</v>
      </c>
      <c r="BG191" s="90"/>
      <c r="BH191" s="90">
        <v>1</v>
      </c>
      <c r="BI191" s="90">
        <v>1</v>
      </c>
      <c r="BJ191" s="90"/>
      <c r="BK191" s="90"/>
      <c r="BL191" s="90"/>
      <c r="BM191" s="25">
        <f t="shared" si="21"/>
        <v>2</v>
      </c>
      <c r="BN191" s="91"/>
      <c r="BO191" s="91">
        <v>1</v>
      </c>
      <c r="BP191" s="91"/>
      <c r="BQ191" s="91"/>
      <c r="BR191" s="91">
        <v>1</v>
      </c>
      <c r="BS191" s="91">
        <v>1</v>
      </c>
      <c r="BT191" s="91"/>
      <c r="BU191" s="91"/>
      <c r="BV191" s="91"/>
      <c r="BW191" s="23">
        <f t="shared" si="22"/>
        <v>3</v>
      </c>
      <c r="BX191" s="70"/>
      <c r="BY191" s="70"/>
      <c r="BZ191" s="70"/>
      <c r="CA191" s="70"/>
      <c r="CB191" s="70"/>
      <c r="CC191" s="70"/>
      <c r="CD191" s="70"/>
      <c r="CE191" s="194"/>
      <c r="CF191" s="194"/>
      <c r="CG191" s="194"/>
      <c r="CH191" s="194"/>
      <c r="CI191" s="194"/>
      <c r="CJ191" s="194"/>
      <c r="CK191" s="194"/>
      <c r="CL191" s="194"/>
      <c r="CM191" s="194"/>
      <c r="CN191" s="194"/>
      <c r="CO191" s="194"/>
      <c r="CP191" s="194"/>
      <c r="CQ191" s="194"/>
      <c r="CR191" s="194"/>
      <c r="CS191" s="194"/>
      <c r="CT191" s="194"/>
      <c r="CU191" s="194"/>
      <c r="CV191" s="194"/>
      <c r="CW191" s="194"/>
      <c r="CX191" s="194"/>
      <c r="CY191" s="194"/>
      <c r="CZ191" s="194"/>
      <c r="DA191" s="194"/>
      <c r="DB191" s="194"/>
      <c r="DC191" s="194"/>
      <c r="DD191" s="194"/>
      <c r="DE191" s="194"/>
      <c r="DF191" s="194"/>
      <c r="DG191" s="194"/>
      <c r="DH191" s="194"/>
      <c r="DI191" s="194"/>
      <c r="DJ191" s="194"/>
      <c r="DK191" s="194"/>
      <c r="DL191" s="194"/>
      <c r="DM191" s="194"/>
      <c r="DN191" s="194"/>
      <c r="DO191" s="194"/>
      <c r="DP191" s="194"/>
      <c r="DQ191" s="194"/>
      <c r="DR191" s="194"/>
      <c r="DS191" s="194"/>
      <c r="DT191" s="194"/>
      <c r="DU191" s="194"/>
      <c r="DV191" s="194"/>
      <c r="DW191" s="194"/>
      <c r="DX191" s="194"/>
      <c r="DY191" s="194"/>
      <c r="DZ191" s="194"/>
      <c r="EA191" s="194"/>
      <c r="EB191" s="194"/>
      <c r="EC191" s="194"/>
      <c r="ED191" s="194"/>
      <c r="EE191" s="194"/>
      <c r="EF191" s="194"/>
      <c r="EG191" s="194"/>
      <c r="EH191" s="194"/>
      <c r="EI191" s="194"/>
      <c r="EJ191" s="194"/>
      <c r="EK191" s="194"/>
      <c r="EL191" s="194"/>
      <c r="EM191" s="194"/>
      <c r="EN191" s="194"/>
      <c r="EO191" s="194"/>
      <c r="EP191" s="194"/>
      <c r="EQ191" s="194"/>
      <c r="ER191" s="194"/>
      <c r="ES191" s="194"/>
      <c r="ET191" s="194"/>
      <c r="EU191" s="194"/>
      <c r="EV191" s="194"/>
      <c r="EW191" s="194"/>
      <c r="EX191" s="194"/>
      <c r="EY191" s="194"/>
      <c r="EZ191" s="194"/>
      <c r="FA191" s="194"/>
      <c r="FB191" s="194"/>
      <c r="FC191" s="194"/>
      <c r="FD191" s="194"/>
      <c r="FE191" s="194"/>
      <c r="FF191" s="194"/>
      <c r="FG191" s="194"/>
      <c r="FH191" s="194"/>
      <c r="FI191" s="194"/>
      <c r="FJ191" s="194"/>
      <c r="FK191" s="194"/>
      <c r="FL191" s="194"/>
      <c r="FM191" s="194"/>
      <c r="FN191" s="194"/>
      <c r="FO191" s="194"/>
      <c r="FP191" s="194"/>
      <c r="FQ191" s="194"/>
      <c r="FR191" s="194"/>
      <c r="FS191" s="194"/>
      <c r="FT191" s="194"/>
      <c r="FU191" s="194"/>
      <c r="FV191" s="194"/>
      <c r="FW191" s="194"/>
      <c r="FX191" s="194"/>
      <c r="FY191" s="194"/>
      <c r="FZ191" s="194"/>
      <c r="GA191" s="194"/>
      <c r="GB191" s="194"/>
      <c r="GC191" s="194"/>
      <c r="GD191" s="194"/>
      <c r="GE191" s="194"/>
      <c r="GF191" s="194"/>
      <c r="GG191" s="194"/>
      <c r="GH191" s="194"/>
      <c r="GI191" s="194"/>
      <c r="GJ191" s="194"/>
      <c r="GK191" s="194"/>
      <c r="GL191" s="194"/>
      <c r="GM191" s="194"/>
      <c r="GN191" s="194"/>
      <c r="GO191" s="194"/>
      <c r="GP191" s="194"/>
      <c r="GQ191" s="194"/>
      <c r="GR191" s="194"/>
      <c r="GS191" s="194"/>
      <c r="GT191" s="194"/>
      <c r="GU191" s="194"/>
      <c r="GV191" s="194"/>
      <c r="GW191" s="194"/>
      <c r="GX191" s="194"/>
      <c r="GY191" s="194"/>
      <c r="GZ191" s="194"/>
      <c r="HA191" s="194"/>
      <c r="HB191" s="194"/>
      <c r="HC191" s="194"/>
      <c r="HD191" s="194"/>
      <c r="HE191" s="194"/>
      <c r="HF191" s="194"/>
      <c r="HG191" s="194"/>
      <c r="HH191" s="194"/>
      <c r="HI191" s="194"/>
      <c r="HJ191" s="194"/>
      <c r="HK191" s="194"/>
      <c r="HL191" s="194"/>
      <c r="HM191" s="194"/>
      <c r="HN191" s="194"/>
      <c r="HO191" s="194"/>
      <c r="HP191" s="194"/>
      <c r="HQ191" s="194"/>
      <c r="HR191" s="194"/>
      <c r="HS191" s="194"/>
      <c r="HT191" s="194"/>
      <c r="HU191" s="194"/>
      <c r="HV191" s="194"/>
      <c r="HW191" s="194"/>
      <c r="HX191" s="194"/>
      <c r="HY191" s="194"/>
      <c r="HZ191" s="194"/>
      <c r="IA191" s="194"/>
      <c r="IB191" s="194"/>
      <c r="IC191" s="194"/>
      <c r="ID191" s="194"/>
      <c r="IE191" s="194"/>
      <c r="IF191" s="194"/>
      <c r="IG191" s="194"/>
      <c r="IH191" s="194"/>
      <c r="II191" s="194"/>
      <c r="IJ191" s="194"/>
      <c r="IK191" s="194"/>
      <c r="IL191" s="194"/>
      <c r="IM191" s="194"/>
      <c r="IN191" s="194"/>
      <c r="IO191" s="194"/>
      <c r="IP191" s="194"/>
      <c r="IQ191" s="194"/>
      <c r="IR191" s="194"/>
      <c r="IS191" s="194"/>
      <c r="IT191" s="194"/>
      <c r="IU191" s="194"/>
      <c r="IV191" s="194"/>
      <c r="IW191" s="194"/>
      <c r="IX191" s="194"/>
      <c r="IY191" s="194"/>
      <c r="IZ191" s="194"/>
      <c r="JA191" s="194"/>
      <c r="JB191" s="194"/>
      <c r="JC191" s="194"/>
      <c r="JD191" s="194"/>
      <c r="JE191" s="194"/>
      <c r="JF191" s="194"/>
      <c r="JG191" s="194"/>
      <c r="JH191" s="194"/>
      <c r="JI191" s="194"/>
      <c r="JJ191" s="194"/>
      <c r="JK191" s="194"/>
      <c r="JL191" s="194"/>
      <c r="JM191" s="194"/>
      <c r="JN191" s="194"/>
      <c r="JO191" s="194"/>
      <c r="JP191" s="194"/>
      <c r="JQ191" s="194"/>
      <c r="JR191" s="194"/>
      <c r="JS191" s="194"/>
      <c r="JT191" s="194"/>
      <c r="JU191" s="194"/>
      <c r="JV191" s="194"/>
      <c r="JW191" s="194"/>
      <c r="JX191" s="194"/>
      <c r="JY191" s="194"/>
      <c r="JZ191" s="194"/>
      <c r="KA191" s="194"/>
      <c r="KB191" s="194"/>
      <c r="KC191" s="194"/>
    </row>
    <row r="192" spans="1:289" s="92" customFormat="1" ht="114.75" x14ac:dyDescent="0.25">
      <c r="A192" s="373" t="s">
        <v>1116</v>
      </c>
      <c r="B192" s="114"/>
      <c r="C192" s="84"/>
      <c r="D192" s="84"/>
      <c r="E192" s="84"/>
      <c r="F192" s="115" t="s">
        <v>1464</v>
      </c>
      <c r="G192" s="115" t="s">
        <v>1464</v>
      </c>
      <c r="H192" s="81"/>
      <c r="I192" s="50"/>
      <c r="J192" s="50"/>
      <c r="K192" s="124"/>
      <c r="L192" s="50"/>
      <c r="M192" s="125"/>
      <c r="N192" s="111">
        <f t="shared" si="20"/>
        <v>2</v>
      </c>
      <c r="O192" s="109" t="s">
        <v>1117</v>
      </c>
      <c r="P192" s="83" t="s">
        <v>1118</v>
      </c>
      <c r="Q192" s="68" t="s">
        <v>105</v>
      </c>
      <c r="R192" s="138" t="s">
        <v>1119</v>
      </c>
      <c r="S192" s="138" t="s">
        <v>1120</v>
      </c>
      <c r="T192" s="81"/>
      <c r="U192" s="81"/>
      <c r="V192" s="64" t="s">
        <v>1121</v>
      </c>
      <c r="W192" s="85" t="s">
        <v>1122</v>
      </c>
      <c r="X192" s="195" t="s">
        <v>1123</v>
      </c>
      <c r="Y192" s="67"/>
      <c r="Z192" s="133"/>
      <c r="AA192" s="133"/>
      <c r="AB192" s="133">
        <v>1</v>
      </c>
      <c r="AC192" s="133"/>
      <c r="AD192" s="133"/>
      <c r="AE192" s="133"/>
      <c r="AF192" s="133">
        <v>1</v>
      </c>
      <c r="AG192" s="133"/>
      <c r="AH192" s="133"/>
      <c r="AI192" s="143">
        <f t="shared" si="23"/>
        <v>2</v>
      </c>
      <c r="AJ192" s="86"/>
      <c r="AK192" s="86">
        <v>1</v>
      </c>
      <c r="AL192" s="86"/>
      <c r="AM192" s="86"/>
      <c r="AN192" s="86"/>
      <c r="AO192" s="86"/>
      <c r="AP192" s="88">
        <f t="shared" si="17"/>
        <v>1</v>
      </c>
      <c r="AQ192" s="89"/>
      <c r="AR192" s="89"/>
      <c r="AS192" s="89"/>
      <c r="AT192" s="89"/>
      <c r="AU192" s="89"/>
      <c r="AV192" s="89"/>
      <c r="AW192" s="89"/>
      <c r="AX192" s="89"/>
      <c r="AY192" s="89"/>
      <c r="AZ192" s="89"/>
      <c r="BA192" s="89"/>
      <c r="BB192" s="89"/>
      <c r="BC192" s="89"/>
      <c r="BD192" s="89"/>
      <c r="BE192" s="18">
        <f t="shared" si="18"/>
        <v>0</v>
      </c>
      <c r="BF192" s="20">
        <f t="shared" si="19"/>
        <v>3</v>
      </c>
      <c r="BG192" s="90"/>
      <c r="BH192" s="90"/>
      <c r="BI192" s="90">
        <v>1</v>
      </c>
      <c r="BJ192" s="90">
        <v>1</v>
      </c>
      <c r="BK192" s="90"/>
      <c r="BL192" s="90"/>
      <c r="BM192" s="25">
        <f t="shared" si="21"/>
        <v>2</v>
      </c>
      <c r="BN192" s="91"/>
      <c r="BO192" s="91"/>
      <c r="BP192" s="91"/>
      <c r="BQ192" s="91"/>
      <c r="BR192" s="91"/>
      <c r="BS192" s="91">
        <v>1</v>
      </c>
      <c r="BT192" s="91"/>
      <c r="BU192" s="91">
        <v>1</v>
      </c>
      <c r="BV192" s="91"/>
      <c r="BW192" s="23">
        <f t="shared" si="22"/>
        <v>2</v>
      </c>
      <c r="BX192" s="70"/>
      <c r="BY192" s="70"/>
      <c r="BZ192" s="70"/>
      <c r="CA192" s="70"/>
      <c r="CB192" s="70"/>
      <c r="CC192" s="70"/>
      <c r="CD192" s="70"/>
      <c r="CE192" s="194"/>
      <c r="CF192" s="194"/>
      <c r="CG192" s="194"/>
      <c r="CH192" s="194"/>
      <c r="CI192" s="194"/>
      <c r="CJ192" s="194"/>
      <c r="CK192" s="194"/>
      <c r="CL192" s="194"/>
      <c r="CM192" s="194"/>
      <c r="CN192" s="194"/>
      <c r="CO192" s="194"/>
      <c r="CP192" s="194"/>
      <c r="CQ192" s="194"/>
      <c r="CR192" s="194"/>
      <c r="CS192" s="194"/>
      <c r="CT192" s="194"/>
      <c r="CU192" s="194"/>
      <c r="CV192" s="194"/>
      <c r="CW192" s="194"/>
      <c r="CX192" s="194"/>
      <c r="CY192" s="194"/>
      <c r="CZ192" s="194"/>
      <c r="DA192" s="194"/>
      <c r="DB192" s="194"/>
      <c r="DC192" s="194"/>
      <c r="DD192" s="194"/>
      <c r="DE192" s="194"/>
      <c r="DF192" s="194"/>
      <c r="DG192" s="194"/>
      <c r="DH192" s="194"/>
      <c r="DI192" s="194"/>
      <c r="DJ192" s="194"/>
      <c r="DK192" s="194"/>
      <c r="DL192" s="194"/>
      <c r="DM192" s="194"/>
      <c r="DN192" s="194"/>
      <c r="DO192" s="194"/>
      <c r="DP192" s="194"/>
      <c r="DQ192" s="194"/>
      <c r="DR192" s="194"/>
      <c r="DS192" s="194"/>
      <c r="DT192" s="194"/>
      <c r="DU192" s="194"/>
      <c r="DV192" s="194"/>
      <c r="DW192" s="194"/>
      <c r="DX192" s="194"/>
      <c r="DY192" s="194"/>
      <c r="DZ192" s="194"/>
      <c r="EA192" s="194"/>
      <c r="EB192" s="194"/>
      <c r="EC192" s="194"/>
      <c r="ED192" s="194"/>
      <c r="EE192" s="194"/>
      <c r="EF192" s="194"/>
      <c r="EG192" s="194"/>
      <c r="EH192" s="194"/>
      <c r="EI192" s="194"/>
      <c r="EJ192" s="194"/>
      <c r="EK192" s="194"/>
      <c r="EL192" s="194"/>
      <c r="EM192" s="194"/>
      <c r="EN192" s="194"/>
      <c r="EO192" s="194"/>
      <c r="EP192" s="194"/>
      <c r="EQ192" s="194"/>
      <c r="ER192" s="194"/>
      <c r="ES192" s="194"/>
      <c r="ET192" s="194"/>
      <c r="EU192" s="194"/>
      <c r="EV192" s="194"/>
      <c r="EW192" s="194"/>
      <c r="EX192" s="194"/>
      <c r="EY192" s="194"/>
      <c r="EZ192" s="194"/>
      <c r="FA192" s="194"/>
      <c r="FB192" s="194"/>
      <c r="FC192" s="194"/>
      <c r="FD192" s="194"/>
      <c r="FE192" s="194"/>
      <c r="FF192" s="194"/>
      <c r="FG192" s="194"/>
      <c r="FH192" s="194"/>
      <c r="FI192" s="194"/>
      <c r="FJ192" s="194"/>
      <c r="FK192" s="194"/>
      <c r="FL192" s="194"/>
      <c r="FM192" s="194"/>
      <c r="FN192" s="194"/>
      <c r="FO192" s="194"/>
      <c r="FP192" s="194"/>
      <c r="FQ192" s="194"/>
      <c r="FR192" s="194"/>
      <c r="FS192" s="194"/>
      <c r="FT192" s="194"/>
      <c r="FU192" s="194"/>
      <c r="FV192" s="194"/>
      <c r="FW192" s="194"/>
      <c r="FX192" s="194"/>
      <c r="FY192" s="194"/>
      <c r="FZ192" s="194"/>
      <c r="GA192" s="194"/>
      <c r="GB192" s="194"/>
      <c r="GC192" s="194"/>
      <c r="GD192" s="194"/>
      <c r="GE192" s="194"/>
      <c r="GF192" s="194"/>
      <c r="GG192" s="194"/>
      <c r="GH192" s="194"/>
      <c r="GI192" s="194"/>
      <c r="GJ192" s="194"/>
      <c r="GK192" s="194"/>
      <c r="GL192" s="194"/>
      <c r="GM192" s="194"/>
      <c r="GN192" s="194"/>
      <c r="GO192" s="194"/>
      <c r="GP192" s="194"/>
      <c r="GQ192" s="194"/>
      <c r="GR192" s="194"/>
      <c r="GS192" s="194"/>
      <c r="GT192" s="194"/>
      <c r="GU192" s="194"/>
      <c r="GV192" s="194"/>
      <c r="GW192" s="194"/>
      <c r="GX192" s="194"/>
      <c r="GY192" s="194"/>
      <c r="GZ192" s="194"/>
      <c r="HA192" s="194"/>
      <c r="HB192" s="194"/>
      <c r="HC192" s="194"/>
      <c r="HD192" s="194"/>
      <c r="HE192" s="194"/>
      <c r="HF192" s="194"/>
      <c r="HG192" s="194"/>
      <c r="HH192" s="194"/>
      <c r="HI192" s="194"/>
      <c r="HJ192" s="194"/>
      <c r="HK192" s="194"/>
      <c r="HL192" s="194"/>
      <c r="HM192" s="194"/>
      <c r="HN192" s="194"/>
      <c r="HO192" s="194"/>
      <c r="HP192" s="194"/>
      <c r="HQ192" s="194"/>
      <c r="HR192" s="194"/>
      <c r="HS192" s="194"/>
      <c r="HT192" s="194"/>
      <c r="HU192" s="194"/>
      <c r="HV192" s="194"/>
      <c r="HW192" s="194"/>
      <c r="HX192" s="194"/>
      <c r="HY192" s="194"/>
      <c r="HZ192" s="194"/>
      <c r="IA192" s="194"/>
      <c r="IB192" s="194"/>
      <c r="IC192" s="194"/>
      <c r="ID192" s="194"/>
      <c r="IE192" s="194"/>
      <c r="IF192" s="194"/>
      <c r="IG192" s="194"/>
      <c r="IH192" s="194"/>
      <c r="II192" s="194"/>
      <c r="IJ192" s="194"/>
      <c r="IK192" s="194"/>
      <c r="IL192" s="194"/>
      <c r="IM192" s="194"/>
      <c r="IN192" s="194"/>
      <c r="IO192" s="194"/>
      <c r="IP192" s="194"/>
      <c r="IQ192" s="194"/>
      <c r="IR192" s="194"/>
      <c r="IS192" s="194"/>
      <c r="IT192" s="194"/>
      <c r="IU192" s="194"/>
      <c r="IV192" s="194"/>
      <c r="IW192" s="194"/>
      <c r="IX192" s="194"/>
      <c r="IY192" s="194"/>
      <c r="IZ192" s="194"/>
      <c r="JA192" s="194"/>
      <c r="JB192" s="194"/>
      <c r="JC192" s="194"/>
      <c r="JD192" s="194"/>
      <c r="JE192" s="194"/>
      <c r="JF192" s="194"/>
      <c r="JG192" s="194"/>
      <c r="JH192" s="194"/>
      <c r="JI192" s="194"/>
      <c r="JJ192" s="194"/>
      <c r="JK192" s="194"/>
      <c r="JL192" s="194"/>
      <c r="JM192" s="194"/>
      <c r="JN192" s="194"/>
      <c r="JO192" s="194"/>
      <c r="JP192" s="194"/>
      <c r="JQ192" s="194"/>
      <c r="JR192" s="194"/>
      <c r="JS192" s="194"/>
      <c r="JT192" s="194"/>
      <c r="JU192" s="194"/>
      <c r="JV192" s="194"/>
      <c r="JW192" s="194"/>
      <c r="JX192" s="194"/>
      <c r="JY192" s="194"/>
      <c r="JZ192" s="194"/>
      <c r="KA192" s="194"/>
      <c r="KB192" s="194"/>
      <c r="KC192" s="194"/>
    </row>
    <row r="193" spans="1:289" s="92" customFormat="1" ht="295.5" customHeight="1" x14ac:dyDescent="0.25">
      <c r="A193" s="373" t="s">
        <v>1124</v>
      </c>
      <c r="B193" s="12" t="s">
        <v>597</v>
      </c>
      <c r="C193" s="84"/>
      <c r="D193" s="84"/>
      <c r="E193" s="12" t="s">
        <v>598</v>
      </c>
      <c r="F193" s="12" t="s">
        <v>44</v>
      </c>
      <c r="G193" s="84"/>
      <c r="H193" s="81"/>
      <c r="I193" s="50"/>
      <c r="J193" s="50"/>
      <c r="K193" s="124"/>
      <c r="L193" s="50"/>
      <c r="M193" s="125"/>
      <c r="N193" s="111">
        <f t="shared" si="20"/>
        <v>3</v>
      </c>
      <c r="O193" s="109" t="s">
        <v>1125</v>
      </c>
      <c r="P193" s="83" t="s">
        <v>1126</v>
      </c>
      <c r="Q193" s="98" t="s">
        <v>1127</v>
      </c>
      <c r="R193" s="138" t="s">
        <v>1128</v>
      </c>
      <c r="S193" s="138" t="s">
        <v>1129</v>
      </c>
      <c r="T193" s="81"/>
      <c r="U193" s="81"/>
      <c r="V193" s="64" t="s">
        <v>1130</v>
      </c>
      <c r="W193" s="85" t="s">
        <v>1131</v>
      </c>
      <c r="X193" s="195" t="s">
        <v>1132</v>
      </c>
      <c r="Y193" s="67">
        <v>1</v>
      </c>
      <c r="Z193" s="133"/>
      <c r="AA193" s="133"/>
      <c r="AB193" s="133"/>
      <c r="AC193" s="133"/>
      <c r="AD193" s="133">
        <v>1</v>
      </c>
      <c r="AE193" s="133">
        <v>1</v>
      </c>
      <c r="AF193" s="133"/>
      <c r="AG193" s="133"/>
      <c r="AH193" s="133"/>
      <c r="AI193" s="143">
        <f t="shared" si="23"/>
        <v>2</v>
      </c>
      <c r="AJ193" s="86">
        <v>1</v>
      </c>
      <c r="AK193" s="86"/>
      <c r="AL193" s="86"/>
      <c r="AM193" s="86"/>
      <c r="AN193" s="86"/>
      <c r="AO193" s="86"/>
      <c r="AP193" s="88">
        <f t="shared" si="17"/>
        <v>1</v>
      </c>
      <c r="AQ193" s="89"/>
      <c r="AR193" s="89"/>
      <c r="AS193" s="89"/>
      <c r="AT193" s="89"/>
      <c r="AU193" s="89"/>
      <c r="AV193" s="89"/>
      <c r="AW193" s="89"/>
      <c r="AX193" s="89"/>
      <c r="AY193" s="89"/>
      <c r="AZ193" s="89"/>
      <c r="BA193" s="89"/>
      <c r="BB193" s="89"/>
      <c r="BC193" s="89"/>
      <c r="BD193" s="89"/>
      <c r="BE193" s="18">
        <f t="shared" si="18"/>
        <v>0</v>
      </c>
      <c r="BF193" s="20">
        <f t="shared" si="19"/>
        <v>3</v>
      </c>
      <c r="BG193" s="90">
        <v>1</v>
      </c>
      <c r="BH193" s="90">
        <v>1</v>
      </c>
      <c r="BI193" s="90">
        <v>1</v>
      </c>
      <c r="BJ193" s="90">
        <v>1</v>
      </c>
      <c r="BK193" s="90">
        <v>1</v>
      </c>
      <c r="BL193" s="90"/>
      <c r="BM193" s="25">
        <f t="shared" si="21"/>
        <v>5</v>
      </c>
      <c r="BN193" s="91"/>
      <c r="BO193" s="91">
        <v>1</v>
      </c>
      <c r="BP193" s="91"/>
      <c r="BQ193" s="91"/>
      <c r="BR193" s="91"/>
      <c r="BS193" s="91"/>
      <c r="BT193" s="91"/>
      <c r="BU193" s="91">
        <v>1</v>
      </c>
      <c r="BV193" s="91"/>
      <c r="BW193" s="23">
        <f t="shared" si="22"/>
        <v>2</v>
      </c>
      <c r="BX193" s="70"/>
      <c r="BY193" s="70"/>
      <c r="BZ193" s="70"/>
      <c r="CA193" s="70"/>
      <c r="CB193" s="70"/>
      <c r="CC193" s="70"/>
      <c r="CD193" s="70"/>
      <c r="CE193" s="194"/>
      <c r="CF193" s="194"/>
      <c r="CG193" s="194"/>
      <c r="CH193" s="194"/>
      <c r="CI193" s="194"/>
      <c r="CJ193" s="194"/>
      <c r="CK193" s="194"/>
      <c r="CL193" s="194"/>
      <c r="CM193" s="194"/>
      <c r="CN193" s="194"/>
      <c r="CO193" s="194"/>
      <c r="CP193" s="194"/>
      <c r="CQ193" s="194"/>
      <c r="CR193" s="194"/>
      <c r="CS193" s="194"/>
      <c r="CT193" s="194"/>
      <c r="CU193" s="194"/>
      <c r="CV193" s="194"/>
      <c r="CW193" s="194"/>
      <c r="CX193" s="194"/>
      <c r="CY193" s="194"/>
      <c r="CZ193" s="194"/>
      <c r="DA193" s="194"/>
      <c r="DB193" s="194"/>
      <c r="DC193" s="194"/>
      <c r="DD193" s="194"/>
      <c r="DE193" s="194"/>
      <c r="DF193" s="194"/>
      <c r="DG193" s="194"/>
      <c r="DH193" s="194"/>
      <c r="DI193" s="194"/>
      <c r="DJ193" s="194"/>
      <c r="DK193" s="194"/>
      <c r="DL193" s="194"/>
      <c r="DM193" s="194"/>
      <c r="DN193" s="194"/>
      <c r="DO193" s="194"/>
      <c r="DP193" s="194"/>
      <c r="DQ193" s="194"/>
      <c r="DR193" s="194"/>
      <c r="DS193" s="194"/>
      <c r="DT193" s="194"/>
      <c r="DU193" s="194"/>
      <c r="DV193" s="194"/>
      <c r="DW193" s="194"/>
      <c r="DX193" s="194"/>
      <c r="DY193" s="194"/>
      <c r="DZ193" s="194"/>
      <c r="EA193" s="194"/>
      <c r="EB193" s="194"/>
      <c r="EC193" s="194"/>
      <c r="ED193" s="194"/>
      <c r="EE193" s="194"/>
      <c r="EF193" s="194"/>
      <c r="EG193" s="194"/>
      <c r="EH193" s="194"/>
      <c r="EI193" s="194"/>
      <c r="EJ193" s="194"/>
      <c r="EK193" s="194"/>
      <c r="EL193" s="194"/>
      <c r="EM193" s="194"/>
      <c r="EN193" s="194"/>
      <c r="EO193" s="194"/>
      <c r="EP193" s="194"/>
      <c r="EQ193" s="194"/>
      <c r="ER193" s="194"/>
      <c r="ES193" s="194"/>
      <c r="ET193" s="194"/>
      <c r="EU193" s="194"/>
      <c r="EV193" s="194"/>
      <c r="EW193" s="194"/>
      <c r="EX193" s="194"/>
      <c r="EY193" s="194"/>
      <c r="EZ193" s="194"/>
      <c r="FA193" s="194"/>
      <c r="FB193" s="194"/>
      <c r="FC193" s="194"/>
      <c r="FD193" s="194"/>
      <c r="FE193" s="194"/>
      <c r="FF193" s="194"/>
      <c r="FG193" s="194"/>
      <c r="FH193" s="194"/>
      <c r="FI193" s="194"/>
      <c r="FJ193" s="194"/>
      <c r="FK193" s="194"/>
      <c r="FL193" s="194"/>
      <c r="FM193" s="194"/>
      <c r="FN193" s="194"/>
      <c r="FO193" s="194"/>
      <c r="FP193" s="194"/>
      <c r="FQ193" s="194"/>
      <c r="FR193" s="194"/>
      <c r="FS193" s="194"/>
      <c r="FT193" s="194"/>
      <c r="FU193" s="194"/>
      <c r="FV193" s="194"/>
      <c r="FW193" s="194"/>
      <c r="FX193" s="194"/>
      <c r="FY193" s="194"/>
      <c r="FZ193" s="194"/>
      <c r="GA193" s="194"/>
      <c r="GB193" s="194"/>
      <c r="GC193" s="194"/>
      <c r="GD193" s="194"/>
      <c r="GE193" s="194"/>
      <c r="GF193" s="194"/>
      <c r="GG193" s="194"/>
      <c r="GH193" s="194"/>
      <c r="GI193" s="194"/>
      <c r="GJ193" s="194"/>
      <c r="GK193" s="194"/>
      <c r="GL193" s="194"/>
      <c r="GM193" s="194"/>
      <c r="GN193" s="194"/>
      <c r="GO193" s="194"/>
      <c r="GP193" s="194"/>
      <c r="GQ193" s="194"/>
      <c r="GR193" s="194"/>
      <c r="GS193" s="194"/>
      <c r="GT193" s="194"/>
      <c r="GU193" s="194"/>
      <c r="GV193" s="194"/>
      <c r="GW193" s="194"/>
      <c r="GX193" s="194"/>
      <c r="GY193" s="194"/>
      <c r="GZ193" s="194"/>
      <c r="HA193" s="194"/>
      <c r="HB193" s="194"/>
      <c r="HC193" s="194"/>
      <c r="HD193" s="194"/>
      <c r="HE193" s="194"/>
      <c r="HF193" s="194"/>
      <c r="HG193" s="194"/>
      <c r="HH193" s="194"/>
      <c r="HI193" s="194"/>
      <c r="HJ193" s="194"/>
      <c r="HK193" s="194"/>
      <c r="HL193" s="194"/>
      <c r="HM193" s="194"/>
      <c r="HN193" s="194"/>
      <c r="HO193" s="194"/>
      <c r="HP193" s="194"/>
      <c r="HQ193" s="194"/>
      <c r="HR193" s="194"/>
      <c r="HS193" s="194"/>
      <c r="HT193" s="194"/>
      <c r="HU193" s="194"/>
      <c r="HV193" s="194"/>
      <c r="HW193" s="194"/>
      <c r="HX193" s="194"/>
      <c r="HY193" s="194"/>
      <c r="HZ193" s="194"/>
      <c r="IA193" s="194"/>
      <c r="IB193" s="194"/>
      <c r="IC193" s="194"/>
      <c r="ID193" s="194"/>
      <c r="IE193" s="194"/>
      <c r="IF193" s="194"/>
      <c r="IG193" s="194"/>
      <c r="IH193" s="194"/>
      <c r="II193" s="194"/>
      <c r="IJ193" s="194"/>
      <c r="IK193" s="194"/>
      <c r="IL193" s="194"/>
      <c r="IM193" s="194"/>
      <c r="IN193" s="194"/>
      <c r="IO193" s="194"/>
      <c r="IP193" s="194"/>
      <c r="IQ193" s="194"/>
      <c r="IR193" s="194"/>
      <c r="IS193" s="194"/>
      <c r="IT193" s="194"/>
      <c r="IU193" s="194"/>
      <c r="IV193" s="194"/>
      <c r="IW193" s="194"/>
      <c r="IX193" s="194"/>
      <c r="IY193" s="194"/>
      <c r="IZ193" s="194"/>
      <c r="JA193" s="194"/>
      <c r="JB193" s="194"/>
      <c r="JC193" s="194"/>
      <c r="JD193" s="194"/>
      <c r="JE193" s="194"/>
      <c r="JF193" s="194"/>
      <c r="JG193" s="194"/>
      <c r="JH193" s="194"/>
      <c r="JI193" s="194"/>
      <c r="JJ193" s="194"/>
      <c r="JK193" s="194"/>
      <c r="JL193" s="194"/>
      <c r="JM193" s="194"/>
      <c r="JN193" s="194"/>
      <c r="JO193" s="194"/>
      <c r="JP193" s="194"/>
      <c r="JQ193" s="194"/>
      <c r="JR193" s="194"/>
      <c r="JS193" s="194"/>
      <c r="JT193" s="194"/>
      <c r="JU193" s="194"/>
      <c r="JV193" s="194"/>
      <c r="JW193" s="194"/>
      <c r="JX193" s="194"/>
      <c r="JY193" s="194"/>
      <c r="JZ193" s="194"/>
      <c r="KA193" s="194"/>
      <c r="KB193" s="194"/>
      <c r="KC193" s="194"/>
    </row>
    <row r="194" spans="1:289" s="92" customFormat="1" ht="153" x14ac:dyDescent="0.25">
      <c r="A194" s="373" t="s">
        <v>1133</v>
      </c>
      <c r="B194" s="114"/>
      <c r="C194" s="84"/>
      <c r="D194" s="115" t="s">
        <v>1464</v>
      </c>
      <c r="E194" s="116" t="s">
        <v>1501</v>
      </c>
      <c r="F194" s="84"/>
      <c r="G194" s="115" t="s">
        <v>1466</v>
      </c>
      <c r="H194" s="81"/>
      <c r="I194" s="50"/>
      <c r="J194" s="50"/>
      <c r="K194" s="124"/>
      <c r="L194" s="50"/>
      <c r="M194" s="125"/>
      <c r="N194" s="111">
        <f t="shared" si="20"/>
        <v>3</v>
      </c>
      <c r="O194" s="109" t="s">
        <v>1134</v>
      </c>
      <c r="P194" s="83" t="s">
        <v>1135</v>
      </c>
      <c r="Q194" s="68">
        <v>2009</v>
      </c>
      <c r="R194" s="138" t="s">
        <v>1136</v>
      </c>
      <c r="S194" s="138" t="s">
        <v>1137</v>
      </c>
      <c r="T194" s="81"/>
      <c r="U194" s="138" t="s">
        <v>1138</v>
      </c>
      <c r="V194" s="64" t="s">
        <v>1139</v>
      </c>
      <c r="W194" s="85" t="s">
        <v>1140</v>
      </c>
      <c r="X194" s="195" t="s">
        <v>1141</v>
      </c>
      <c r="Y194" s="67"/>
      <c r="Z194" s="133"/>
      <c r="AA194" s="133"/>
      <c r="AB194" s="133"/>
      <c r="AC194" s="133">
        <v>1</v>
      </c>
      <c r="AD194" s="133">
        <v>1</v>
      </c>
      <c r="AE194" s="133">
        <v>1</v>
      </c>
      <c r="AF194" s="133"/>
      <c r="AG194" s="133"/>
      <c r="AH194" s="133"/>
      <c r="AI194" s="143">
        <f t="shared" si="23"/>
        <v>3</v>
      </c>
      <c r="AJ194" s="86">
        <v>1</v>
      </c>
      <c r="AK194" s="86">
        <v>1</v>
      </c>
      <c r="AL194" s="86"/>
      <c r="AM194" s="86"/>
      <c r="AN194" s="86"/>
      <c r="AO194" s="86"/>
      <c r="AP194" s="88">
        <f t="shared" si="17"/>
        <v>2</v>
      </c>
      <c r="AQ194" s="89"/>
      <c r="AR194" s="89"/>
      <c r="AS194" s="89"/>
      <c r="AT194" s="89"/>
      <c r="AU194" s="89"/>
      <c r="AV194" s="89"/>
      <c r="AW194" s="89"/>
      <c r="AX194" s="89"/>
      <c r="AY194" s="89"/>
      <c r="AZ194" s="89"/>
      <c r="BA194" s="89"/>
      <c r="BB194" s="89"/>
      <c r="BC194" s="89"/>
      <c r="BD194" s="89"/>
      <c r="BE194" s="18">
        <f t="shared" si="18"/>
        <v>0</v>
      </c>
      <c r="BF194" s="20">
        <f t="shared" si="19"/>
        <v>5</v>
      </c>
      <c r="BG194" s="90">
        <v>1</v>
      </c>
      <c r="BH194" s="90">
        <v>1</v>
      </c>
      <c r="BI194" s="90"/>
      <c r="BJ194" s="90"/>
      <c r="BK194" s="90">
        <v>1</v>
      </c>
      <c r="BL194" s="90"/>
      <c r="BM194" s="25">
        <f t="shared" si="21"/>
        <v>3</v>
      </c>
      <c r="BN194" s="91">
        <v>1</v>
      </c>
      <c r="BO194" s="91"/>
      <c r="BP194" s="91"/>
      <c r="BQ194" s="91"/>
      <c r="BR194" s="91">
        <v>1</v>
      </c>
      <c r="BS194" s="91"/>
      <c r="BT194" s="91"/>
      <c r="BU194" s="91"/>
      <c r="BV194" s="91"/>
      <c r="BW194" s="23">
        <f t="shared" si="22"/>
        <v>2</v>
      </c>
      <c r="BX194" s="70"/>
      <c r="BY194" s="70"/>
      <c r="BZ194" s="70"/>
      <c r="CA194" s="70"/>
      <c r="CB194" s="70"/>
      <c r="CC194" s="70"/>
      <c r="CD194" s="70"/>
      <c r="CE194" s="194"/>
      <c r="CF194" s="194"/>
      <c r="CG194" s="194"/>
      <c r="CH194" s="194"/>
      <c r="CI194" s="194"/>
      <c r="CJ194" s="194"/>
      <c r="CK194" s="194"/>
      <c r="CL194" s="194"/>
      <c r="CM194" s="194"/>
      <c r="CN194" s="194"/>
      <c r="CO194" s="194"/>
      <c r="CP194" s="194"/>
      <c r="CQ194" s="194"/>
      <c r="CR194" s="194"/>
      <c r="CS194" s="194"/>
      <c r="CT194" s="194"/>
      <c r="CU194" s="194"/>
      <c r="CV194" s="194"/>
      <c r="CW194" s="194"/>
      <c r="CX194" s="194"/>
      <c r="CY194" s="194"/>
      <c r="CZ194" s="194"/>
      <c r="DA194" s="194"/>
      <c r="DB194" s="194"/>
      <c r="DC194" s="194"/>
      <c r="DD194" s="194"/>
      <c r="DE194" s="194"/>
      <c r="DF194" s="194"/>
      <c r="DG194" s="194"/>
      <c r="DH194" s="194"/>
      <c r="DI194" s="194"/>
      <c r="DJ194" s="194"/>
      <c r="DK194" s="194"/>
      <c r="DL194" s="194"/>
      <c r="DM194" s="194"/>
      <c r="DN194" s="194"/>
      <c r="DO194" s="194"/>
      <c r="DP194" s="194"/>
      <c r="DQ194" s="194"/>
      <c r="DR194" s="194"/>
      <c r="DS194" s="194"/>
      <c r="DT194" s="194"/>
      <c r="DU194" s="194"/>
      <c r="DV194" s="194"/>
      <c r="DW194" s="194"/>
      <c r="DX194" s="194"/>
      <c r="DY194" s="194"/>
      <c r="DZ194" s="194"/>
      <c r="EA194" s="194"/>
      <c r="EB194" s="194"/>
      <c r="EC194" s="194"/>
      <c r="ED194" s="194"/>
      <c r="EE194" s="194"/>
      <c r="EF194" s="194"/>
      <c r="EG194" s="194"/>
      <c r="EH194" s="194"/>
      <c r="EI194" s="194"/>
      <c r="EJ194" s="194"/>
      <c r="EK194" s="194"/>
      <c r="EL194" s="194"/>
      <c r="EM194" s="194"/>
      <c r="EN194" s="194"/>
      <c r="EO194" s="194"/>
      <c r="EP194" s="194"/>
      <c r="EQ194" s="194"/>
      <c r="ER194" s="194"/>
      <c r="ES194" s="194"/>
      <c r="ET194" s="194"/>
      <c r="EU194" s="194"/>
      <c r="EV194" s="194"/>
      <c r="EW194" s="194"/>
      <c r="EX194" s="194"/>
      <c r="EY194" s="194"/>
      <c r="EZ194" s="194"/>
      <c r="FA194" s="194"/>
      <c r="FB194" s="194"/>
      <c r="FC194" s="194"/>
      <c r="FD194" s="194"/>
      <c r="FE194" s="194"/>
      <c r="FF194" s="194"/>
      <c r="FG194" s="194"/>
      <c r="FH194" s="194"/>
      <c r="FI194" s="194"/>
      <c r="FJ194" s="194"/>
      <c r="FK194" s="194"/>
      <c r="FL194" s="194"/>
      <c r="FM194" s="194"/>
      <c r="FN194" s="194"/>
      <c r="FO194" s="194"/>
      <c r="FP194" s="194"/>
      <c r="FQ194" s="194"/>
      <c r="FR194" s="194"/>
      <c r="FS194" s="194"/>
      <c r="FT194" s="194"/>
      <c r="FU194" s="194"/>
      <c r="FV194" s="194"/>
      <c r="FW194" s="194"/>
      <c r="FX194" s="194"/>
      <c r="FY194" s="194"/>
      <c r="FZ194" s="194"/>
      <c r="GA194" s="194"/>
      <c r="GB194" s="194"/>
      <c r="GC194" s="194"/>
      <c r="GD194" s="194"/>
      <c r="GE194" s="194"/>
      <c r="GF194" s="194"/>
      <c r="GG194" s="194"/>
      <c r="GH194" s="194"/>
      <c r="GI194" s="194"/>
      <c r="GJ194" s="194"/>
      <c r="GK194" s="194"/>
      <c r="GL194" s="194"/>
      <c r="GM194" s="194"/>
      <c r="GN194" s="194"/>
      <c r="GO194" s="194"/>
      <c r="GP194" s="194"/>
      <c r="GQ194" s="194"/>
      <c r="GR194" s="194"/>
      <c r="GS194" s="194"/>
      <c r="GT194" s="194"/>
      <c r="GU194" s="194"/>
      <c r="GV194" s="194"/>
      <c r="GW194" s="194"/>
      <c r="GX194" s="194"/>
      <c r="GY194" s="194"/>
      <c r="GZ194" s="194"/>
      <c r="HA194" s="194"/>
      <c r="HB194" s="194"/>
      <c r="HC194" s="194"/>
      <c r="HD194" s="194"/>
      <c r="HE194" s="194"/>
      <c r="HF194" s="194"/>
      <c r="HG194" s="194"/>
      <c r="HH194" s="194"/>
      <c r="HI194" s="194"/>
      <c r="HJ194" s="194"/>
      <c r="HK194" s="194"/>
      <c r="HL194" s="194"/>
      <c r="HM194" s="194"/>
      <c r="HN194" s="194"/>
      <c r="HO194" s="194"/>
      <c r="HP194" s="194"/>
      <c r="HQ194" s="194"/>
      <c r="HR194" s="194"/>
      <c r="HS194" s="194"/>
      <c r="HT194" s="194"/>
      <c r="HU194" s="194"/>
      <c r="HV194" s="194"/>
      <c r="HW194" s="194"/>
      <c r="HX194" s="194"/>
      <c r="HY194" s="194"/>
      <c r="HZ194" s="194"/>
      <c r="IA194" s="194"/>
      <c r="IB194" s="194"/>
      <c r="IC194" s="194"/>
      <c r="ID194" s="194"/>
      <c r="IE194" s="194"/>
      <c r="IF194" s="194"/>
      <c r="IG194" s="194"/>
      <c r="IH194" s="194"/>
      <c r="II194" s="194"/>
      <c r="IJ194" s="194"/>
      <c r="IK194" s="194"/>
      <c r="IL194" s="194"/>
      <c r="IM194" s="194"/>
      <c r="IN194" s="194"/>
      <c r="IO194" s="194"/>
      <c r="IP194" s="194"/>
      <c r="IQ194" s="194"/>
      <c r="IR194" s="194"/>
      <c r="IS194" s="194"/>
      <c r="IT194" s="194"/>
      <c r="IU194" s="194"/>
      <c r="IV194" s="194"/>
      <c r="IW194" s="194"/>
      <c r="IX194" s="194"/>
      <c r="IY194" s="194"/>
      <c r="IZ194" s="194"/>
      <c r="JA194" s="194"/>
      <c r="JB194" s="194"/>
      <c r="JC194" s="194"/>
      <c r="JD194" s="194"/>
      <c r="JE194" s="194"/>
      <c r="JF194" s="194"/>
      <c r="JG194" s="194"/>
      <c r="JH194" s="194"/>
      <c r="JI194" s="194"/>
      <c r="JJ194" s="194"/>
      <c r="JK194" s="194"/>
      <c r="JL194" s="194"/>
      <c r="JM194" s="194"/>
      <c r="JN194" s="194"/>
      <c r="JO194" s="194"/>
      <c r="JP194" s="194"/>
      <c r="JQ194" s="194"/>
      <c r="JR194" s="194"/>
      <c r="JS194" s="194"/>
      <c r="JT194" s="194"/>
      <c r="JU194" s="194"/>
      <c r="JV194" s="194"/>
      <c r="JW194" s="194"/>
      <c r="JX194" s="194"/>
      <c r="JY194" s="194"/>
      <c r="JZ194" s="194"/>
      <c r="KA194" s="194"/>
      <c r="KB194" s="194"/>
      <c r="KC194" s="194"/>
    </row>
    <row r="195" spans="1:289" s="92" customFormat="1" ht="140.25" x14ac:dyDescent="0.25">
      <c r="A195" s="373" t="s">
        <v>1142</v>
      </c>
      <c r="B195" s="12" t="s">
        <v>597</v>
      </c>
      <c r="C195" s="84"/>
      <c r="D195" s="84"/>
      <c r="E195" s="12" t="s">
        <v>599</v>
      </c>
      <c r="F195" s="12" t="s">
        <v>44</v>
      </c>
      <c r="G195" s="84"/>
      <c r="H195" s="81"/>
      <c r="I195" s="50"/>
      <c r="J195" s="50"/>
      <c r="K195" s="124"/>
      <c r="L195" s="50"/>
      <c r="M195" s="125"/>
      <c r="N195" s="111">
        <f t="shared" si="20"/>
        <v>3</v>
      </c>
      <c r="O195" s="109" t="s">
        <v>1143</v>
      </c>
      <c r="P195" s="83" t="s">
        <v>1144</v>
      </c>
      <c r="Q195" s="98" t="s">
        <v>437</v>
      </c>
      <c r="R195" s="138" t="s">
        <v>1145</v>
      </c>
      <c r="S195" s="138" t="s">
        <v>1146</v>
      </c>
      <c r="T195" s="81"/>
      <c r="U195" s="138" t="s">
        <v>1147</v>
      </c>
      <c r="V195" s="64" t="s">
        <v>1148</v>
      </c>
      <c r="W195" s="85" t="s">
        <v>1149</v>
      </c>
      <c r="X195" s="195" t="s">
        <v>1150</v>
      </c>
      <c r="Y195" s="67">
        <v>1</v>
      </c>
      <c r="Z195" s="133"/>
      <c r="AA195" s="133"/>
      <c r="AB195" s="133"/>
      <c r="AC195" s="133">
        <v>1</v>
      </c>
      <c r="AD195" s="133"/>
      <c r="AE195" s="133"/>
      <c r="AF195" s="133">
        <v>1</v>
      </c>
      <c r="AG195" s="133"/>
      <c r="AH195" s="133"/>
      <c r="AI195" s="143">
        <f t="shared" ref="AI195" si="24">SUM(Z195:AH195)</f>
        <v>2</v>
      </c>
      <c r="AJ195" s="86"/>
      <c r="AK195" s="86"/>
      <c r="AL195" s="86"/>
      <c r="AM195" s="86"/>
      <c r="AN195" s="86"/>
      <c r="AO195" s="86"/>
      <c r="AP195" s="88">
        <f t="shared" ref="AP195:AP236" si="25">SUM(AJ195:AO195)</f>
        <v>0</v>
      </c>
      <c r="AQ195" s="89"/>
      <c r="AR195" s="89"/>
      <c r="AS195" s="89"/>
      <c r="AT195" s="89"/>
      <c r="AU195" s="89"/>
      <c r="AV195" s="89"/>
      <c r="AW195" s="89"/>
      <c r="AX195" s="89"/>
      <c r="AY195" s="89"/>
      <c r="AZ195" s="89"/>
      <c r="BA195" s="89"/>
      <c r="BB195" s="89"/>
      <c r="BC195" s="89"/>
      <c r="BD195" s="89"/>
      <c r="BE195" s="18">
        <f t="shared" ref="BE195:BE236" si="26">SUM(AQ195,AV195:BD195)</f>
        <v>0</v>
      </c>
      <c r="BF195" s="20">
        <f t="shared" ref="BF195:BF237" si="27">AI195+AP195+BE195</f>
        <v>2</v>
      </c>
      <c r="BG195" s="90">
        <v>1</v>
      </c>
      <c r="BH195" s="90">
        <v>1</v>
      </c>
      <c r="BI195" s="90">
        <v>1</v>
      </c>
      <c r="BJ195" s="90"/>
      <c r="BK195" s="90"/>
      <c r="BL195" s="90"/>
      <c r="BM195" s="25">
        <f t="shared" si="21"/>
        <v>3</v>
      </c>
      <c r="BN195" s="91"/>
      <c r="BO195" s="91"/>
      <c r="BP195" s="91"/>
      <c r="BQ195" s="91"/>
      <c r="BR195" s="91"/>
      <c r="BS195" s="91"/>
      <c r="BT195" s="91"/>
      <c r="BU195" s="91">
        <v>1</v>
      </c>
      <c r="BV195" s="91"/>
      <c r="BW195" s="23">
        <f t="shared" si="22"/>
        <v>1</v>
      </c>
      <c r="BX195" s="70"/>
      <c r="BY195" s="70"/>
      <c r="BZ195" s="70"/>
      <c r="CA195" s="70"/>
      <c r="CB195" s="70"/>
      <c r="CC195" s="70"/>
      <c r="CD195" s="70"/>
      <c r="CE195" s="194"/>
      <c r="CF195" s="194"/>
      <c r="CG195" s="194"/>
      <c r="CH195" s="194"/>
      <c r="CI195" s="194"/>
      <c r="CJ195" s="194"/>
      <c r="CK195" s="194"/>
      <c r="CL195" s="194"/>
      <c r="CM195" s="194"/>
      <c r="CN195" s="194"/>
      <c r="CO195" s="194"/>
      <c r="CP195" s="194"/>
      <c r="CQ195" s="194"/>
      <c r="CR195" s="194"/>
      <c r="CS195" s="194"/>
      <c r="CT195" s="194"/>
      <c r="CU195" s="194"/>
      <c r="CV195" s="194"/>
      <c r="CW195" s="194"/>
      <c r="CX195" s="194"/>
      <c r="CY195" s="194"/>
      <c r="CZ195" s="194"/>
      <c r="DA195" s="194"/>
      <c r="DB195" s="194"/>
      <c r="DC195" s="194"/>
      <c r="DD195" s="194"/>
      <c r="DE195" s="194"/>
      <c r="DF195" s="194"/>
      <c r="DG195" s="194"/>
      <c r="DH195" s="194"/>
      <c r="DI195" s="194"/>
      <c r="DJ195" s="194"/>
      <c r="DK195" s="194"/>
      <c r="DL195" s="194"/>
      <c r="DM195" s="194"/>
      <c r="DN195" s="194"/>
      <c r="DO195" s="194"/>
      <c r="DP195" s="194"/>
      <c r="DQ195" s="194"/>
      <c r="DR195" s="194"/>
      <c r="DS195" s="194"/>
      <c r="DT195" s="194"/>
      <c r="DU195" s="194"/>
      <c r="DV195" s="194"/>
      <c r="DW195" s="194"/>
      <c r="DX195" s="194"/>
      <c r="DY195" s="194"/>
      <c r="DZ195" s="194"/>
      <c r="EA195" s="194"/>
      <c r="EB195" s="194"/>
      <c r="EC195" s="194"/>
      <c r="ED195" s="194"/>
      <c r="EE195" s="194"/>
      <c r="EF195" s="194"/>
      <c r="EG195" s="194"/>
      <c r="EH195" s="194"/>
      <c r="EI195" s="194"/>
      <c r="EJ195" s="194"/>
      <c r="EK195" s="194"/>
      <c r="EL195" s="194"/>
      <c r="EM195" s="194"/>
      <c r="EN195" s="194"/>
      <c r="EO195" s="194"/>
      <c r="EP195" s="194"/>
      <c r="EQ195" s="194"/>
      <c r="ER195" s="194"/>
      <c r="ES195" s="194"/>
      <c r="ET195" s="194"/>
      <c r="EU195" s="194"/>
      <c r="EV195" s="194"/>
      <c r="EW195" s="194"/>
      <c r="EX195" s="194"/>
      <c r="EY195" s="194"/>
      <c r="EZ195" s="194"/>
      <c r="FA195" s="194"/>
      <c r="FB195" s="194"/>
      <c r="FC195" s="194"/>
      <c r="FD195" s="194"/>
      <c r="FE195" s="194"/>
      <c r="FF195" s="194"/>
      <c r="FG195" s="194"/>
      <c r="FH195" s="194"/>
      <c r="FI195" s="194"/>
      <c r="FJ195" s="194"/>
      <c r="FK195" s="194"/>
      <c r="FL195" s="194"/>
      <c r="FM195" s="194"/>
      <c r="FN195" s="194"/>
      <c r="FO195" s="194"/>
      <c r="FP195" s="194"/>
      <c r="FQ195" s="194"/>
      <c r="FR195" s="194"/>
      <c r="FS195" s="194"/>
      <c r="FT195" s="194"/>
      <c r="FU195" s="194"/>
      <c r="FV195" s="194"/>
      <c r="FW195" s="194"/>
      <c r="FX195" s="194"/>
      <c r="FY195" s="194"/>
      <c r="FZ195" s="194"/>
      <c r="GA195" s="194"/>
      <c r="GB195" s="194"/>
      <c r="GC195" s="194"/>
      <c r="GD195" s="194"/>
      <c r="GE195" s="194"/>
      <c r="GF195" s="194"/>
      <c r="GG195" s="194"/>
      <c r="GH195" s="194"/>
      <c r="GI195" s="194"/>
      <c r="GJ195" s="194"/>
      <c r="GK195" s="194"/>
      <c r="GL195" s="194"/>
      <c r="GM195" s="194"/>
      <c r="GN195" s="194"/>
      <c r="GO195" s="194"/>
      <c r="GP195" s="194"/>
      <c r="GQ195" s="194"/>
      <c r="GR195" s="194"/>
      <c r="GS195" s="194"/>
      <c r="GT195" s="194"/>
      <c r="GU195" s="194"/>
      <c r="GV195" s="194"/>
      <c r="GW195" s="194"/>
      <c r="GX195" s="194"/>
      <c r="GY195" s="194"/>
      <c r="GZ195" s="194"/>
      <c r="HA195" s="194"/>
      <c r="HB195" s="194"/>
      <c r="HC195" s="194"/>
      <c r="HD195" s="194"/>
      <c r="HE195" s="194"/>
      <c r="HF195" s="194"/>
      <c r="HG195" s="194"/>
      <c r="HH195" s="194"/>
      <c r="HI195" s="194"/>
      <c r="HJ195" s="194"/>
      <c r="HK195" s="194"/>
      <c r="HL195" s="194"/>
      <c r="HM195" s="194"/>
      <c r="HN195" s="194"/>
      <c r="HO195" s="194"/>
      <c r="HP195" s="194"/>
      <c r="HQ195" s="194"/>
      <c r="HR195" s="194"/>
      <c r="HS195" s="194"/>
      <c r="HT195" s="194"/>
      <c r="HU195" s="194"/>
      <c r="HV195" s="194"/>
      <c r="HW195" s="194"/>
      <c r="HX195" s="194"/>
      <c r="HY195" s="194"/>
      <c r="HZ195" s="194"/>
      <c r="IA195" s="194"/>
      <c r="IB195" s="194"/>
      <c r="IC195" s="194"/>
      <c r="ID195" s="194"/>
      <c r="IE195" s="194"/>
      <c r="IF195" s="194"/>
      <c r="IG195" s="194"/>
      <c r="IH195" s="194"/>
      <c r="II195" s="194"/>
      <c r="IJ195" s="194"/>
      <c r="IK195" s="194"/>
      <c r="IL195" s="194"/>
      <c r="IM195" s="194"/>
      <c r="IN195" s="194"/>
      <c r="IO195" s="194"/>
      <c r="IP195" s="194"/>
      <c r="IQ195" s="194"/>
      <c r="IR195" s="194"/>
      <c r="IS195" s="194"/>
      <c r="IT195" s="194"/>
      <c r="IU195" s="194"/>
      <c r="IV195" s="194"/>
      <c r="IW195" s="194"/>
      <c r="IX195" s="194"/>
      <c r="IY195" s="194"/>
      <c r="IZ195" s="194"/>
      <c r="JA195" s="194"/>
      <c r="JB195" s="194"/>
      <c r="JC195" s="194"/>
      <c r="JD195" s="194"/>
      <c r="JE195" s="194"/>
      <c r="JF195" s="194"/>
      <c r="JG195" s="194"/>
      <c r="JH195" s="194"/>
      <c r="JI195" s="194"/>
      <c r="JJ195" s="194"/>
      <c r="JK195" s="194"/>
      <c r="JL195" s="194"/>
      <c r="JM195" s="194"/>
      <c r="JN195" s="194"/>
      <c r="JO195" s="194"/>
      <c r="JP195" s="194"/>
      <c r="JQ195" s="194"/>
      <c r="JR195" s="194"/>
      <c r="JS195" s="194"/>
      <c r="JT195" s="194"/>
      <c r="JU195" s="194"/>
      <c r="JV195" s="194"/>
      <c r="JW195" s="194"/>
      <c r="JX195" s="194"/>
      <c r="JY195" s="194"/>
      <c r="JZ195" s="194"/>
      <c r="KA195" s="194"/>
      <c r="KB195" s="194"/>
      <c r="KC195" s="194"/>
    </row>
    <row r="196" spans="1:289" s="92" customFormat="1" ht="127.5" x14ac:dyDescent="0.25">
      <c r="A196" s="370" t="s">
        <v>1628</v>
      </c>
      <c r="B196" s="114"/>
      <c r="C196" s="84"/>
      <c r="D196" s="115" t="s">
        <v>1464</v>
      </c>
      <c r="E196" s="84"/>
      <c r="F196" s="115" t="s">
        <v>1466</v>
      </c>
      <c r="G196" s="115" t="s">
        <v>1466</v>
      </c>
      <c r="H196" s="81"/>
      <c r="I196" s="50"/>
      <c r="J196" s="50"/>
      <c r="K196" s="124"/>
      <c r="L196" s="50"/>
      <c r="M196" s="125"/>
      <c r="N196" s="111">
        <f t="shared" ref="N196:N236" si="28">COUNTA(B196:M196)</f>
        <v>3</v>
      </c>
      <c r="O196" s="109" t="s">
        <v>1151</v>
      </c>
      <c r="P196" s="83" t="s">
        <v>1152</v>
      </c>
      <c r="Q196" s="68" t="s">
        <v>105</v>
      </c>
      <c r="R196" s="138" t="s">
        <v>1153</v>
      </c>
      <c r="S196" s="138" t="s">
        <v>1154</v>
      </c>
      <c r="T196" s="81"/>
      <c r="U196" s="81"/>
      <c r="V196" s="64" t="s">
        <v>1155</v>
      </c>
      <c r="W196" s="85" t="s">
        <v>815</v>
      </c>
      <c r="X196" s="195" t="s">
        <v>1156</v>
      </c>
      <c r="Y196" s="67"/>
      <c r="Z196" s="133"/>
      <c r="AA196" s="133">
        <v>1</v>
      </c>
      <c r="AB196" s="133">
        <v>1</v>
      </c>
      <c r="AC196" s="133"/>
      <c r="AD196" s="133"/>
      <c r="AE196" s="133"/>
      <c r="AF196" s="133">
        <v>1</v>
      </c>
      <c r="AG196" s="133"/>
      <c r="AH196" s="133"/>
      <c r="AI196" s="143">
        <f t="shared" ref="AI196:AI236" si="29">SUM(Z196:AH196)</f>
        <v>3</v>
      </c>
      <c r="AJ196" s="86"/>
      <c r="AK196" s="86"/>
      <c r="AL196" s="86"/>
      <c r="AM196" s="86"/>
      <c r="AN196" s="86"/>
      <c r="AO196" s="86"/>
      <c r="AP196" s="88">
        <f t="shared" si="25"/>
        <v>0</v>
      </c>
      <c r="AQ196" s="89"/>
      <c r="AR196" s="89"/>
      <c r="AS196" s="89"/>
      <c r="AT196" s="89"/>
      <c r="AU196" s="89"/>
      <c r="AV196" s="89"/>
      <c r="AW196" s="89"/>
      <c r="AX196" s="89"/>
      <c r="AY196" s="89"/>
      <c r="AZ196" s="89"/>
      <c r="BA196" s="89"/>
      <c r="BB196" s="89"/>
      <c r="BC196" s="89"/>
      <c r="BD196" s="89"/>
      <c r="BE196" s="18">
        <f t="shared" si="26"/>
        <v>0</v>
      </c>
      <c r="BF196" s="20">
        <f t="shared" si="27"/>
        <v>3</v>
      </c>
      <c r="BG196" s="90"/>
      <c r="BH196" s="90">
        <v>1</v>
      </c>
      <c r="BI196" s="90">
        <v>1</v>
      </c>
      <c r="BJ196" s="90"/>
      <c r="BK196" s="90"/>
      <c r="BL196" s="90"/>
      <c r="BM196" s="25">
        <f t="shared" ref="BM196:BM236" si="30">SUM(BG196:BL196)</f>
        <v>2</v>
      </c>
      <c r="BN196" s="91">
        <v>1</v>
      </c>
      <c r="BO196" s="91"/>
      <c r="BP196" s="91"/>
      <c r="BQ196" s="91"/>
      <c r="BR196" s="91"/>
      <c r="BS196" s="91"/>
      <c r="BT196" s="91"/>
      <c r="BU196" s="91">
        <v>1</v>
      </c>
      <c r="BV196" s="91"/>
      <c r="BW196" s="23">
        <f t="shared" ref="BW196:BW236" si="31">SUM(BN196:BV196)</f>
        <v>2</v>
      </c>
      <c r="BX196" s="70"/>
      <c r="BY196" s="70"/>
      <c r="BZ196" s="70"/>
      <c r="CA196" s="70"/>
      <c r="CB196" s="70"/>
      <c r="CC196" s="70"/>
      <c r="CD196" s="70"/>
      <c r="CE196" s="194"/>
      <c r="CF196" s="194"/>
      <c r="CG196" s="194"/>
      <c r="CH196" s="194"/>
      <c r="CI196" s="194"/>
      <c r="CJ196" s="194"/>
      <c r="CK196" s="194"/>
      <c r="CL196" s="194"/>
      <c r="CM196" s="194"/>
      <c r="CN196" s="194"/>
      <c r="CO196" s="194"/>
      <c r="CP196" s="194"/>
      <c r="CQ196" s="194"/>
      <c r="CR196" s="194"/>
      <c r="CS196" s="194"/>
      <c r="CT196" s="194"/>
      <c r="CU196" s="194"/>
      <c r="CV196" s="194"/>
      <c r="CW196" s="194"/>
      <c r="CX196" s="194"/>
      <c r="CY196" s="194"/>
      <c r="CZ196" s="194"/>
      <c r="DA196" s="194"/>
      <c r="DB196" s="194"/>
      <c r="DC196" s="194"/>
      <c r="DD196" s="194"/>
      <c r="DE196" s="194"/>
      <c r="DF196" s="194"/>
      <c r="DG196" s="194"/>
      <c r="DH196" s="194"/>
      <c r="DI196" s="194"/>
      <c r="DJ196" s="194"/>
      <c r="DK196" s="194"/>
      <c r="DL196" s="194"/>
      <c r="DM196" s="194"/>
      <c r="DN196" s="194"/>
      <c r="DO196" s="194"/>
      <c r="DP196" s="194"/>
      <c r="DQ196" s="194"/>
      <c r="DR196" s="194"/>
      <c r="DS196" s="194"/>
      <c r="DT196" s="194"/>
      <c r="DU196" s="194"/>
      <c r="DV196" s="194"/>
      <c r="DW196" s="194"/>
      <c r="DX196" s="194"/>
      <c r="DY196" s="194"/>
      <c r="DZ196" s="194"/>
      <c r="EA196" s="194"/>
      <c r="EB196" s="194"/>
      <c r="EC196" s="194"/>
      <c r="ED196" s="194"/>
      <c r="EE196" s="194"/>
      <c r="EF196" s="194"/>
      <c r="EG196" s="194"/>
      <c r="EH196" s="194"/>
      <c r="EI196" s="194"/>
      <c r="EJ196" s="194"/>
      <c r="EK196" s="194"/>
      <c r="EL196" s="194"/>
      <c r="EM196" s="194"/>
      <c r="EN196" s="194"/>
      <c r="EO196" s="194"/>
      <c r="EP196" s="194"/>
      <c r="EQ196" s="194"/>
      <c r="ER196" s="194"/>
      <c r="ES196" s="194"/>
      <c r="ET196" s="194"/>
      <c r="EU196" s="194"/>
      <c r="EV196" s="194"/>
      <c r="EW196" s="194"/>
      <c r="EX196" s="194"/>
      <c r="EY196" s="194"/>
      <c r="EZ196" s="194"/>
      <c r="FA196" s="194"/>
      <c r="FB196" s="194"/>
      <c r="FC196" s="194"/>
      <c r="FD196" s="194"/>
      <c r="FE196" s="194"/>
      <c r="FF196" s="194"/>
      <c r="FG196" s="194"/>
      <c r="FH196" s="194"/>
      <c r="FI196" s="194"/>
      <c r="FJ196" s="194"/>
      <c r="FK196" s="194"/>
      <c r="FL196" s="194"/>
      <c r="FM196" s="194"/>
      <c r="FN196" s="194"/>
      <c r="FO196" s="194"/>
      <c r="FP196" s="194"/>
      <c r="FQ196" s="194"/>
      <c r="FR196" s="194"/>
      <c r="FS196" s="194"/>
      <c r="FT196" s="194"/>
      <c r="FU196" s="194"/>
      <c r="FV196" s="194"/>
      <c r="FW196" s="194"/>
      <c r="FX196" s="194"/>
      <c r="FY196" s="194"/>
      <c r="FZ196" s="194"/>
      <c r="GA196" s="194"/>
      <c r="GB196" s="194"/>
      <c r="GC196" s="194"/>
      <c r="GD196" s="194"/>
      <c r="GE196" s="194"/>
      <c r="GF196" s="194"/>
      <c r="GG196" s="194"/>
      <c r="GH196" s="194"/>
      <c r="GI196" s="194"/>
      <c r="GJ196" s="194"/>
      <c r="GK196" s="194"/>
      <c r="GL196" s="194"/>
      <c r="GM196" s="194"/>
      <c r="GN196" s="194"/>
      <c r="GO196" s="194"/>
      <c r="GP196" s="194"/>
      <c r="GQ196" s="194"/>
      <c r="GR196" s="194"/>
      <c r="GS196" s="194"/>
      <c r="GT196" s="194"/>
      <c r="GU196" s="194"/>
      <c r="GV196" s="194"/>
      <c r="GW196" s="194"/>
      <c r="GX196" s="194"/>
      <c r="GY196" s="194"/>
      <c r="GZ196" s="194"/>
      <c r="HA196" s="194"/>
      <c r="HB196" s="194"/>
      <c r="HC196" s="194"/>
      <c r="HD196" s="194"/>
      <c r="HE196" s="194"/>
      <c r="HF196" s="194"/>
      <c r="HG196" s="194"/>
      <c r="HH196" s="194"/>
      <c r="HI196" s="194"/>
      <c r="HJ196" s="194"/>
      <c r="HK196" s="194"/>
      <c r="HL196" s="194"/>
      <c r="HM196" s="194"/>
      <c r="HN196" s="194"/>
      <c r="HO196" s="194"/>
      <c r="HP196" s="194"/>
      <c r="HQ196" s="194"/>
      <c r="HR196" s="194"/>
      <c r="HS196" s="194"/>
      <c r="HT196" s="194"/>
      <c r="HU196" s="194"/>
      <c r="HV196" s="194"/>
      <c r="HW196" s="194"/>
      <c r="HX196" s="194"/>
      <c r="HY196" s="194"/>
      <c r="HZ196" s="194"/>
      <c r="IA196" s="194"/>
      <c r="IB196" s="194"/>
      <c r="IC196" s="194"/>
      <c r="ID196" s="194"/>
      <c r="IE196" s="194"/>
      <c r="IF196" s="194"/>
      <c r="IG196" s="194"/>
      <c r="IH196" s="194"/>
      <c r="II196" s="194"/>
      <c r="IJ196" s="194"/>
      <c r="IK196" s="194"/>
      <c r="IL196" s="194"/>
      <c r="IM196" s="194"/>
      <c r="IN196" s="194"/>
      <c r="IO196" s="194"/>
      <c r="IP196" s="194"/>
      <c r="IQ196" s="194"/>
      <c r="IR196" s="194"/>
      <c r="IS196" s="194"/>
      <c r="IT196" s="194"/>
      <c r="IU196" s="194"/>
      <c r="IV196" s="194"/>
      <c r="IW196" s="194"/>
      <c r="IX196" s="194"/>
      <c r="IY196" s="194"/>
      <c r="IZ196" s="194"/>
      <c r="JA196" s="194"/>
      <c r="JB196" s="194"/>
      <c r="JC196" s="194"/>
      <c r="JD196" s="194"/>
      <c r="JE196" s="194"/>
      <c r="JF196" s="194"/>
      <c r="JG196" s="194"/>
      <c r="JH196" s="194"/>
      <c r="JI196" s="194"/>
      <c r="JJ196" s="194"/>
      <c r="JK196" s="194"/>
      <c r="JL196" s="194"/>
      <c r="JM196" s="194"/>
      <c r="JN196" s="194"/>
      <c r="JO196" s="194"/>
      <c r="JP196" s="194"/>
      <c r="JQ196" s="194"/>
      <c r="JR196" s="194"/>
      <c r="JS196" s="194"/>
      <c r="JT196" s="194"/>
      <c r="JU196" s="194"/>
      <c r="JV196" s="194"/>
      <c r="JW196" s="194"/>
      <c r="JX196" s="194"/>
      <c r="JY196" s="194"/>
      <c r="JZ196" s="194"/>
      <c r="KA196" s="194"/>
      <c r="KB196" s="194"/>
      <c r="KC196" s="194"/>
    </row>
    <row r="197" spans="1:289" s="92" customFormat="1" ht="76.5" x14ac:dyDescent="0.25">
      <c r="A197" s="373" t="s">
        <v>1157</v>
      </c>
      <c r="B197" s="114"/>
      <c r="C197" s="84"/>
      <c r="D197" s="115" t="s">
        <v>1464</v>
      </c>
      <c r="E197" s="84"/>
      <c r="F197" s="84"/>
      <c r="G197" s="115" t="s">
        <v>1464</v>
      </c>
      <c r="H197" s="81"/>
      <c r="I197" s="50"/>
      <c r="J197" s="50"/>
      <c r="K197" s="124"/>
      <c r="L197" s="50"/>
      <c r="M197" s="125"/>
      <c r="N197" s="111">
        <f t="shared" si="28"/>
        <v>2</v>
      </c>
      <c r="O197" s="109" t="s">
        <v>1158</v>
      </c>
      <c r="P197" s="83" t="s">
        <v>1159</v>
      </c>
      <c r="Q197" s="68" t="s">
        <v>105</v>
      </c>
      <c r="R197" s="138" t="s">
        <v>1160</v>
      </c>
      <c r="S197" s="139" t="s">
        <v>1161</v>
      </c>
      <c r="T197" s="81"/>
      <c r="U197" s="81"/>
      <c r="V197" s="64" t="s">
        <v>1162</v>
      </c>
      <c r="W197" s="85" t="s">
        <v>917</v>
      </c>
      <c r="X197" s="195" t="s">
        <v>1163</v>
      </c>
      <c r="Y197" s="67"/>
      <c r="Z197" s="133"/>
      <c r="AA197" s="133">
        <v>1</v>
      </c>
      <c r="AB197" s="133">
        <v>1</v>
      </c>
      <c r="AC197" s="133"/>
      <c r="AD197" s="133"/>
      <c r="AE197" s="133"/>
      <c r="AF197" s="133">
        <v>1</v>
      </c>
      <c r="AG197" s="133"/>
      <c r="AH197" s="133"/>
      <c r="AI197" s="143">
        <f t="shared" si="29"/>
        <v>3</v>
      </c>
      <c r="AJ197" s="86"/>
      <c r="AK197" s="86"/>
      <c r="AL197" s="86"/>
      <c r="AM197" s="86"/>
      <c r="AN197" s="86"/>
      <c r="AO197" s="86"/>
      <c r="AP197" s="88">
        <f t="shared" si="25"/>
        <v>0</v>
      </c>
      <c r="AQ197" s="89"/>
      <c r="AR197" s="89"/>
      <c r="AS197" s="89"/>
      <c r="AT197" s="89"/>
      <c r="AU197" s="89"/>
      <c r="AV197" s="89"/>
      <c r="AW197" s="89"/>
      <c r="AX197" s="89"/>
      <c r="AY197" s="89"/>
      <c r="AZ197" s="89"/>
      <c r="BA197" s="89"/>
      <c r="BB197" s="89"/>
      <c r="BC197" s="89"/>
      <c r="BD197" s="89"/>
      <c r="BE197" s="18">
        <f t="shared" si="26"/>
        <v>0</v>
      </c>
      <c r="BF197" s="20">
        <f t="shared" si="27"/>
        <v>3</v>
      </c>
      <c r="BG197" s="90"/>
      <c r="BH197" s="90">
        <v>1</v>
      </c>
      <c r="BI197" s="90">
        <v>1</v>
      </c>
      <c r="BJ197" s="90"/>
      <c r="BK197" s="90"/>
      <c r="BL197" s="90"/>
      <c r="BM197" s="25">
        <f t="shared" si="30"/>
        <v>2</v>
      </c>
      <c r="BN197" s="91">
        <v>1</v>
      </c>
      <c r="BO197" s="91">
        <v>1</v>
      </c>
      <c r="BP197" s="91"/>
      <c r="BQ197" s="91"/>
      <c r="BR197" s="91"/>
      <c r="BS197" s="91"/>
      <c r="BT197" s="91"/>
      <c r="BU197" s="91"/>
      <c r="BV197" s="91"/>
      <c r="BW197" s="23">
        <f t="shared" si="31"/>
        <v>2</v>
      </c>
      <c r="BX197" s="70"/>
      <c r="BY197" s="70"/>
      <c r="BZ197" s="70"/>
      <c r="CA197" s="70"/>
      <c r="CB197" s="70"/>
      <c r="CC197" s="70"/>
      <c r="CD197" s="70"/>
      <c r="CE197" s="194"/>
      <c r="CF197" s="194"/>
      <c r="CG197" s="194"/>
      <c r="CH197" s="194"/>
      <c r="CI197" s="194"/>
      <c r="CJ197" s="194"/>
      <c r="CK197" s="194"/>
      <c r="CL197" s="194"/>
      <c r="CM197" s="194"/>
      <c r="CN197" s="194"/>
      <c r="CO197" s="194"/>
      <c r="CP197" s="194"/>
      <c r="CQ197" s="194"/>
      <c r="CR197" s="194"/>
      <c r="CS197" s="194"/>
      <c r="CT197" s="194"/>
      <c r="CU197" s="194"/>
      <c r="CV197" s="194"/>
      <c r="CW197" s="194"/>
      <c r="CX197" s="194"/>
      <c r="CY197" s="194"/>
      <c r="CZ197" s="194"/>
      <c r="DA197" s="194"/>
      <c r="DB197" s="194"/>
      <c r="DC197" s="194"/>
      <c r="DD197" s="194"/>
      <c r="DE197" s="194"/>
      <c r="DF197" s="194"/>
      <c r="DG197" s="194"/>
      <c r="DH197" s="194"/>
      <c r="DI197" s="194"/>
      <c r="DJ197" s="194"/>
      <c r="DK197" s="194"/>
      <c r="DL197" s="194"/>
      <c r="DM197" s="194"/>
      <c r="DN197" s="194"/>
      <c r="DO197" s="194"/>
      <c r="DP197" s="194"/>
      <c r="DQ197" s="194"/>
      <c r="DR197" s="194"/>
      <c r="DS197" s="194"/>
      <c r="DT197" s="194"/>
      <c r="DU197" s="194"/>
      <c r="DV197" s="194"/>
      <c r="DW197" s="194"/>
      <c r="DX197" s="194"/>
      <c r="DY197" s="194"/>
      <c r="DZ197" s="194"/>
      <c r="EA197" s="194"/>
      <c r="EB197" s="194"/>
      <c r="EC197" s="194"/>
      <c r="ED197" s="194"/>
      <c r="EE197" s="194"/>
      <c r="EF197" s="194"/>
      <c r="EG197" s="194"/>
      <c r="EH197" s="194"/>
      <c r="EI197" s="194"/>
      <c r="EJ197" s="194"/>
      <c r="EK197" s="194"/>
      <c r="EL197" s="194"/>
      <c r="EM197" s="194"/>
      <c r="EN197" s="194"/>
      <c r="EO197" s="194"/>
      <c r="EP197" s="194"/>
      <c r="EQ197" s="194"/>
      <c r="ER197" s="194"/>
      <c r="ES197" s="194"/>
      <c r="ET197" s="194"/>
      <c r="EU197" s="194"/>
      <c r="EV197" s="194"/>
      <c r="EW197" s="194"/>
      <c r="EX197" s="194"/>
      <c r="EY197" s="194"/>
      <c r="EZ197" s="194"/>
      <c r="FA197" s="194"/>
      <c r="FB197" s="194"/>
      <c r="FC197" s="194"/>
      <c r="FD197" s="194"/>
      <c r="FE197" s="194"/>
      <c r="FF197" s="194"/>
      <c r="FG197" s="194"/>
      <c r="FH197" s="194"/>
      <c r="FI197" s="194"/>
      <c r="FJ197" s="194"/>
      <c r="FK197" s="194"/>
      <c r="FL197" s="194"/>
      <c r="FM197" s="194"/>
      <c r="FN197" s="194"/>
      <c r="FO197" s="194"/>
      <c r="FP197" s="194"/>
      <c r="FQ197" s="194"/>
      <c r="FR197" s="194"/>
      <c r="FS197" s="194"/>
      <c r="FT197" s="194"/>
      <c r="FU197" s="194"/>
      <c r="FV197" s="194"/>
      <c r="FW197" s="194"/>
      <c r="FX197" s="194"/>
      <c r="FY197" s="194"/>
      <c r="FZ197" s="194"/>
      <c r="GA197" s="194"/>
      <c r="GB197" s="194"/>
      <c r="GC197" s="194"/>
      <c r="GD197" s="194"/>
      <c r="GE197" s="194"/>
      <c r="GF197" s="194"/>
      <c r="GG197" s="194"/>
      <c r="GH197" s="194"/>
      <c r="GI197" s="194"/>
      <c r="GJ197" s="194"/>
      <c r="GK197" s="194"/>
      <c r="GL197" s="194"/>
      <c r="GM197" s="194"/>
      <c r="GN197" s="194"/>
      <c r="GO197" s="194"/>
      <c r="GP197" s="194"/>
      <c r="GQ197" s="194"/>
      <c r="GR197" s="194"/>
      <c r="GS197" s="194"/>
      <c r="GT197" s="194"/>
      <c r="GU197" s="194"/>
      <c r="GV197" s="194"/>
      <c r="GW197" s="194"/>
      <c r="GX197" s="194"/>
      <c r="GY197" s="194"/>
      <c r="GZ197" s="194"/>
      <c r="HA197" s="194"/>
      <c r="HB197" s="194"/>
      <c r="HC197" s="194"/>
      <c r="HD197" s="194"/>
      <c r="HE197" s="194"/>
      <c r="HF197" s="194"/>
      <c r="HG197" s="194"/>
      <c r="HH197" s="194"/>
      <c r="HI197" s="194"/>
      <c r="HJ197" s="194"/>
      <c r="HK197" s="194"/>
      <c r="HL197" s="194"/>
      <c r="HM197" s="194"/>
      <c r="HN197" s="194"/>
      <c r="HO197" s="194"/>
      <c r="HP197" s="194"/>
      <c r="HQ197" s="194"/>
      <c r="HR197" s="194"/>
      <c r="HS197" s="194"/>
      <c r="HT197" s="194"/>
      <c r="HU197" s="194"/>
      <c r="HV197" s="194"/>
      <c r="HW197" s="194"/>
      <c r="HX197" s="194"/>
      <c r="HY197" s="194"/>
      <c r="HZ197" s="194"/>
      <c r="IA197" s="194"/>
      <c r="IB197" s="194"/>
      <c r="IC197" s="194"/>
      <c r="ID197" s="194"/>
      <c r="IE197" s="194"/>
      <c r="IF197" s="194"/>
      <c r="IG197" s="194"/>
      <c r="IH197" s="194"/>
      <c r="II197" s="194"/>
      <c r="IJ197" s="194"/>
      <c r="IK197" s="194"/>
      <c r="IL197" s="194"/>
      <c r="IM197" s="194"/>
      <c r="IN197" s="194"/>
      <c r="IO197" s="194"/>
      <c r="IP197" s="194"/>
      <c r="IQ197" s="194"/>
      <c r="IR197" s="194"/>
      <c r="IS197" s="194"/>
      <c r="IT197" s="194"/>
      <c r="IU197" s="194"/>
      <c r="IV197" s="194"/>
      <c r="IW197" s="194"/>
      <c r="IX197" s="194"/>
      <c r="IY197" s="194"/>
      <c r="IZ197" s="194"/>
      <c r="JA197" s="194"/>
      <c r="JB197" s="194"/>
      <c r="JC197" s="194"/>
      <c r="JD197" s="194"/>
      <c r="JE197" s="194"/>
      <c r="JF197" s="194"/>
      <c r="JG197" s="194"/>
      <c r="JH197" s="194"/>
      <c r="JI197" s="194"/>
      <c r="JJ197" s="194"/>
      <c r="JK197" s="194"/>
      <c r="JL197" s="194"/>
      <c r="JM197" s="194"/>
      <c r="JN197" s="194"/>
      <c r="JO197" s="194"/>
      <c r="JP197" s="194"/>
      <c r="JQ197" s="194"/>
      <c r="JR197" s="194"/>
      <c r="JS197" s="194"/>
      <c r="JT197" s="194"/>
      <c r="JU197" s="194"/>
      <c r="JV197" s="194"/>
      <c r="JW197" s="194"/>
      <c r="JX197" s="194"/>
      <c r="JY197" s="194"/>
      <c r="JZ197" s="194"/>
      <c r="KA197" s="194"/>
      <c r="KB197" s="194"/>
      <c r="KC197" s="194"/>
    </row>
    <row r="198" spans="1:289" s="92" customFormat="1" ht="102" x14ac:dyDescent="0.25">
      <c r="A198" s="373" t="s">
        <v>1164</v>
      </c>
      <c r="B198" s="114"/>
      <c r="C198" s="84"/>
      <c r="D198" s="84"/>
      <c r="E198" s="122">
        <v>2.4</v>
      </c>
      <c r="F198" s="115" t="s">
        <v>1466</v>
      </c>
      <c r="G198" s="115" t="s">
        <v>1466</v>
      </c>
      <c r="H198" s="81"/>
      <c r="I198" s="50"/>
      <c r="J198" s="50"/>
      <c r="K198" s="124"/>
      <c r="L198" s="50"/>
      <c r="M198" s="125"/>
      <c r="N198" s="111">
        <f t="shared" si="28"/>
        <v>3</v>
      </c>
      <c r="O198" s="109" t="s">
        <v>1165</v>
      </c>
      <c r="P198" s="83" t="s">
        <v>1629</v>
      </c>
      <c r="Q198" s="68">
        <v>2006</v>
      </c>
      <c r="R198" s="138" t="s">
        <v>1166</v>
      </c>
      <c r="S198" s="138" t="s">
        <v>1167</v>
      </c>
      <c r="T198" s="81"/>
      <c r="U198" s="138" t="s">
        <v>1168</v>
      </c>
      <c r="V198" s="64" t="s">
        <v>1169</v>
      </c>
      <c r="W198" s="85" t="s">
        <v>1170</v>
      </c>
      <c r="X198" s="195" t="s">
        <v>1171</v>
      </c>
      <c r="Y198" s="67"/>
      <c r="Z198" s="133"/>
      <c r="AA198" s="133"/>
      <c r="AB198" s="133"/>
      <c r="AC198" s="133"/>
      <c r="AD198" s="133"/>
      <c r="AE198" s="133">
        <v>1</v>
      </c>
      <c r="AF198" s="133"/>
      <c r="AG198" s="133"/>
      <c r="AH198" s="133"/>
      <c r="AI198" s="143">
        <f t="shared" si="29"/>
        <v>1</v>
      </c>
      <c r="AJ198" s="86"/>
      <c r="AK198" s="86">
        <v>1</v>
      </c>
      <c r="AL198" s="86">
        <v>1</v>
      </c>
      <c r="AM198" s="86"/>
      <c r="AN198" s="86"/>
      <c r="AO198" s="86"/>
      <c r="AP198" s="88">
        <f t="shared" si="25"/>
        <v>2</v>
      </c>
      <c r="AQ198" s="89"/>
      <c r="AR198" s="89"/>
      <c r="AS198" s="89"/>
      <c r="AT198" s="89"/>
      <c r="AU198" s="89"/>
      <c r="AV198" s="89"/>
      <c r="AW198" s="89"/>
      <c r="AX198" s="89"/>
      <c r="AY198" s="89"/>
      <c r="AZ198" s="89"/>
      <c r="BA198" s="89"/>
      <c r="BB198" s="89"/>
      <c r="BC198" s="89"/>
      <c r="BD198" s="89"/>
      <c r="BE198" s="18">
        <f t="shared" si="26"/>
        <v>0</v>
      </c>
      <c r="BF198" s="20">
        <f t="shared" si="27"/>
        <v>3</v>
      </c>
      <c r="BG198" s="90"/>
      <c r="BH198" s="90">
        <v>1</v>
      </c>
      <c r="BI198" s="90"/>
      <c r="BJ198" s="90"/>
      <c r="BK198" s="90"/>
      <c r="BL198" s="90"/>
      <c r="BM198" s="25">
        <f t="shared" si="30"/>
        <v>1</v>
      </c>
      <c r="BN198" s="91">
        <v>1</v>
      </c>
      <c r="BO198" s="91"/>
      <c r="BP198" s="91"/>
      <c r="BQ198" s="91"/>
      <c r="BR198" s="91"/>
      <c r="BS198" s="91"/>
      <c r="BT198" s="91"/>
      <c r="BU198" s="91"/>
      <c r="BV198" s="91"/>
      <c r="BW198" s="23">
        <f t="shared" si="31"/>
        <v>1</v>
      </c>
      <c r="BX198" s="70"/>
      <c r="BY198" s="70"/>
      <c r="BZ198" s="70"/>
      <c r="CA198" s="70"/>
      <c r="CB198" s="70"/>
      <c r="CC198" s="70"/>
      <c r="CD198" s="70"/>
      <c r="CE198" s="194"/>
      <c r="CF198" s="194"/>
      <c r="CG198" s="194"/>
      <c r="CH198" s="194"/>
      <c r="CI198" s="194"/>
      <c r="CJ198" s="194"/>
      <c r="CK198" s="194"/>
      <c r="CL198" s="194"/>
      <c r="CM198" s="194"/>
      <c r="CN198" s="194"/>
      <c r="CO198" s="194"/>
      <c r="CP198" s="194"/>
      <c r="CQ198" s="194"/>
      <c r="CR198" s="194"/>
      <c r="CS198" s="194"/>
      <c r="CT198" s="194"/>
      <c r="CU198" s="194"/>
      <c r="CV198" s="194"/>
      <c r="CW198" s="194"/>
      <c r="CX198" s="194"/>
      <c r="CY198" s="194"/>
      <c r="CZ198" s="194"/>
      <c r="DA198" s="194"/>
      <c r="DB198" s="194"/>
      <c r="DC198" s="194"/>
      <c r="DD198" s="194"/>
      <c r="DE198" s="194"/>
      <c r="DF198" s="194"/>
      <c r="DG198" s="194"/>
      <c r="DH198" s="194"/>
      <c r="DI198" s="194"/>
      <c r="DJ198" s="194"/>
      <c r="DK198" s="194"/>
      <c r="DL198" s="194"/>
      <c r="DM198" s="194"/>
      <c r="DN198" s="194"/>
      <c r="DO198" s="194"/>
      <c r="DP198" s="194"/>
      <c r="DQ198" s="194"/>
      <c r="DR198" s="194"/>
      <c r="DS198" s="194"/>
      <c r="DT198" s="194"/>
      <c r="DU198" s="194"/>
      <c r="DV198" s="194"/>
      <c r="DW198" s="194"/>
      <c r="DX198" s="194"/>
      <c r="DY198" s="194"/>
      <c r="DZ198" s="194"/>
      <c r="EA198" s="194"/>
      <c r="EB198" s="194"/>
      <c r="EC198" s="194"/>
      <c r="ED198" s="194"/>
      <c r="EE198" s="194"/>
      <c r="EF198" s="194"/>
      <c r="EG198" s="194"/>
      <c r="EH198" s="194"/>
      <c r="EI198" s="194"/>
      <c r="EJ198" s="194"/>
      <c r="EK198" s="194"/>
      <c r="EL198" s="194"/>
      <c r="EM198" s="194"/>
      <c r="EN198" s="194"/>
      <c r="EO198" s="194"/>
      <c r="EP198" s="194"/>
      <c r="EQ198" s="194"/>
      <c r="ER198" s="194"/>
      <c r="ES198" s="194"/>
      <c r="ET198" s="194"/>
      <c r="EU198" s="194"/>
      <c r="EV198" s="194"/>
      <c r="EW198" s="194"/>
      <c r="EX198" s="194"/>
      <c r="EY198" s="194"/>
      <c r="EZ198" s="194"/>
      <c r="FA198" s="194"/>
      <c r="FB198" s="194"/>
      <c r="FC198" s="194"/>
      <c r="FD198" s="194"/>
      <c r="FE198" s="194"/>
      <c r="FF198" s="194"/>
      <c r="FG198" s="194"/>
      <c r="FH198" s="194"/>
      <c r="FI198" s="194"/>
      <c r="FJ198" s="194"/>
      <c r="FK198" s="194"/>
      <c r="FL198" s="194"/>
      <c r="FM198" s="194"/>
      <c r="FN198" s="194"/>
      <c r="FO198" s="194"/>
      <c r="FP198" s="194"/>
      <c r="FQ198" s="194"/>
      <c r="FR198" s="194"/>
      <c r="FS198" s="194"/>
      <c r="FT198" s="194"/>
      <c r="FU198" s="194"/>
      <c r="FV198" s="194"/>
      <c r="FW198" s="194"/>
      <c r="FX198" s="194"/>
      <c r="FY198" s="194"/>
      <c r="FZ198" s="194"/>
      <c r="GA198" s="194"/>
      <c r="GB198" s="194"/>
      <c r="GC198" s="194"/>
      <c r="GD198" s="194"/>
      <c r="GE198" s="194"/>
      <c r="GF198" s="194"/>
      <c r="GG198" s="194"/>
      <c r="GH198" s="194"/>
      <c r="GI198" s="194"/>
      <c r="GJ198" s="194"/>
      <c r="GK198" s="194"/>
      <c r="GL198" s="194"/>
      <c r="GM198" s="194"/>
      <c r="GN198" s="194"/>
      <c r="GO198" s="194"/>
      <c r="GP198" s="194"/>
      <c r="GQ198" s="194"/>
      <c r="GR198" s="194"/>
      <c r="GS198" s="194"/>
      <c r="GT198" s="194"/>
      <c r="GU198" s="194"/>
      <c r="GV198" s="194"/>
      <c r="GW198" s="194"/>
      <c r="GX198" s="194"/>
      <c r="GY198" s="194"/>
      <c r="GZ198" s="194"/>
      <c r="HA198" s="194"/>
      <c r="HB198" s="194"/>
      <c r="HC198" s="194"/>
      <c r="HD198" s="194"/>
      <c r="HE198" s="194"/>
      <c r="HF198" s="194"/>
      <c r="HG198" s="194"/>
      <c r="HH198" s="194"/>
      <c r="HI198" s="194"/>
      <c r="HJ198" s="194"/>
      <c r="HK198" s="194"/>
      <c r="HL198" s="194"/>
      <c r="HM198" s="194"/>
      <c r="HN198" s="194"/>
      <c r="HO198" s="194"/>
      <c r="HP198" s="194"/>
      <c r="HQ198" s="194"/>
      <c r="HR198" s="194"/>
      <c r="HS198" s="194"/>
      <c r="HT198" s="194"/>
      <c r="HU198" s="194"/>
      <c r="HV198" s="194"/>
      <c r="HW198" s="194"/>
      <c r="HX198" s="194"/>
      <c r="HY198" s="194"/>
      <c r="HZ198" s="194"/>
      <c r="IA198" s="194"/>
      <c r="IB198" s="194"/>
      <c r="IC198" s="194"/>
      <c r="ID198" s="194"/>
      <c r="IE198" s="194"/>
      <c r="IF198" s="194"/>
      <c r="IG198" s="194"/>
      <c r="IH198" s="194"/>
      <c r="II198" s="194"/>
      <c r="IJ198" s="194"/>
      <c r="IK198" s="194"/>
      <c r="IL198" s="194"/>
      <c r="IM198" s="194"/>
      <c r="IN198" s="194"/>
      <c r="IO198" s="194"/>
      <c r="IP198" s="194"/>
      <c r="IQ198" s="194"/>
      <c r="IR198" s="194"/>
      <c r="IS198" s="194"/>
      <c r="IT198" s="194"/>
      <c r="IU198" s="194"/>
      <c r="IV198" s="194"/>
      <c r="IW198" s="194"/>
      <c r="IX198" s="194"/>
      <c r="IY198" s="194"/>
      <c r="IZ198" s="194"/>
      <c r="JA198" s="194"/>
      <c r="JB198" s="194"/>
      <c r="JC198" s="194"/>
      <c r="JD198" s="194"/>
      <c r="JE198" s="194"/>
      <c r="JF198" s="194"/>
      <c r="JG198" s="194"/>
      <c r="JH198" s="194"/>
      <c r="JI198" s="194"/>
      <c r="JJ198" s="194"/>
      <c r="JK198" s="194"/>
      <c r="JL198" s="194"/>
      <c r="JM198" s="194"/>
      <c r="JN198" s="194"/>
      <c r="JO198" s="194"/>
      <c r="JP198" s="194"/>
      <c r="JQ198" s="194"/>
      <c r="JR198" s="194"/>
      <c r="JS198" s="194"/>
      <c r="JT198" s="194"/>
      <c r="JU198" s="194"/>
      <c r="JV198" s="194"/>
      <c r="JW198" s="194"/>
      <c r="JX198" s="194"/>
      <c r="JY198" s="194"/>
      <c r="JZ198" s="194"/>
      <c r="KA198" s="194"/>
      <c r="KB198" s="194"/>
      <c r="KC198" s="194"/>
    </row>
    <row r="199" spans="1:289" s="92" customFormat="1" ht="165.75" x14ac:dyDescent="0.25">
      <c r="A199" s="370" t="s">
        <v>1172</v>
      </c>
      <c r="B199" s="117"/>
      <c r="C199" s="84"/>
      <c r="D199" s="84"/>
      <c r="E199" s="84"/>
      <c r="F199" s="115" t="s">
        <v>1466</v>
      </c>
      <c r="G199" s="115" t="s">
        <v>1466</v>
      </c>
      <c r="H199" s="81"/>
      <c r="I199" s="50"/>
      <c r="J199" s="50"/>
      <c r="K199" s="124"/>
      <c r="L199" s="50"/>
      <c r="M199" s="125"/>
      <c r="N199" s="111">
        <f t="shared" si="28"/>
        <v>2</v>
      </c>
      <c r="O199" s="109" t="s">
        <v>1173</v>
      </c>
      <c r="P199" s="83" t="s">
        <v>1174</v>
      </c>
      <c r="Q199" s="68" t="s">
        <v>105</v>
      </c>
      <c r="R199" s="138" t="s">
        <v>1175</v>
      </c>
      <c r="S199" s="391" t="s">
        <v>1176</v>
      </c>
      <c r="T199" s="81"/>
      <c r="U199" s="138" t="s">
        <v>1177</v>
      </c>
      <c r="V199" s="64" t="s">
        <v>1178</v>
      </c>
      <c r="W199" s="85" t="s">
        <v>1105</v>
      </c>
      <c r="X199" s="195" t="s">
        <v>1179</v>
      </c>
      <c r="Y199" s="67"/>
      <c r="Z199" s="133"/>
      <c r="AA199" s="133">
        <v>1</v>
      </c>
      <c r="AB199" s="133"/>
      <c r="AC199" s="133"/>
      <c r="AD199" s="133"/>
      <c r="AE199" s="133">
        <v>1</v>
      </c>
      <c r="AF199" s="133"/>
      <c r="AG199" s="133"/>
      <c r="AH199" s="133"/>
      <c r="AI199" s="143">
        <f t="shared" si="29"/>
        <v>2</v>
      </c>
      <c r="AJ199" s="86"/>
      <c r="AK199" s="86"/>
      <c r="AL199" s="86"/>
      <c r="AM199" s="86"/>
      <c r="AN199" s="86"/>
      <c r="AO199" s="86"/>
      <c r="AP199" s="88">
        <f t="shared" si="25"/>
        <v>0</v>
      </c>
      <c r="AQ199" s="89"/>
      <c r="AR199" s="89"/>
      <c r="AS199" s="89"/>
      <c r="AT199" s="89"/>
      <c r="AU199" s="89"/>
      <c r="AV199" s="89"/>
      <c r="AW199" s="89"/>
      <c r="AX199" s="89"/>
      <c r="AY199" s="89"/>
      <c r="AZ199" s="89"/>
      <c r="BA199" s="89"/>
      <c r="BB199" s="89"/>
      <c r="BC199" s="89"/>
      <c r="BD199" s="89"/>
      <c r="BE199" s="18">
        <f t="shared" si="26"/>
        <v>0</v>
      </c>
      <c r="BF199" s="20">
        <f t="shared" si="27"/>
        <v>2</v>
      </c>
      <c r="BG199" s="90"/>
      <c r="BH199" s="90">
        <v>1</v>
      </c>
      <c r="BI199" s="90"/>
      <c r="BJ199" s="90"/>
      <c r="BK199" s="90"/>
      <c r="BL199" s="90"/>
      <c r="BM199" s="25">
        <f t="shared" si="30"/>
        <v>1</v>
      </c>
      <c r="BN199" s="91"/>
      <c r="BO199" s="91"/>
      <c r="BP199" s="91"/>
      <c r="BQ199" s="91"/>
      <c r="BR199" s="91"/>
      <c r="BS199" s="91"/>
      <c r="BT199" s="91"/>
      <c r="BU199" s="91">
        <v>1</v>
      </c>
      <c r="BV199" s="91"/>
      <c r="BW199" s="23">
        <f t="shared" si="31"/>
        <v>1</v>
      </c>
      <c r="BX199" s="70"/>
      <c r="BY199" s="70"/>
      <c r="BZ199" s="70"/>
      <c r="CA199" s="70"/>
      <c r="CB199" s="70"/>
      <c r="CC199" s="70"/>
      <c r="CD199" s="70"/>
      <c r="CE199" s="194"/>
      <c r="CF199" s="194"/>
      <c r="CG199" s="194"/>
      <c r="CH199" s="194"/>
      <c r="CI199" s="194"/>
      <c r="CJ199" s="194"/>
      <c r="CK199" s="194"/>
      <c r="CL199" s="194"/>
      <c r="CM199" s="194"/>
      <c r="CN199" s="194"/>
      <c r="CO199" s="194"/>
      <c r="CP199" s="194"/>
      <c r="CQ199" s="194"/>
      <c r="CR199" s="194"/>
      <c r="CS199" s="194"/>
      <c r="CT199" s="194"/>
      <c r="CU199" s="194"/>
      <c r="CV199" s="194"/>
      <c r="CW199" s="194"/>
      <c r="CX199" s="194"/>
      <c r="CY199" s="194"/>
      <c r="CZ199" s="194"/>
      <c r="DA199" s="194"/>
      <c r="DB199" s="194"/>
      <c r="DC199" s="194"/>
      <c r="DD199" s="194"/>
      <c r="DE199" s="194"/>
      <c r="DF199" s="194"/>
      <c r="DG199" s="194"/>
      <c r="DH199" s="194"/>
      <c r="DI199" s="194"/>
      <c r="DJ199" s="194"/>
      <c r="DK199" s="194"/>
      <c r="DL199" s="194"/>
      <c r="DM199" s="194"/>
      <c r="DN199" s="194"/>
      <c r="DO199" s="194"/>
      <c r="DP199" s="194"/>
      <c r="DQ199" s="194"/>
      <c r="DR199" s="194"/>
      <c r="DS199" s="194"/>
      <c r="DT199" s="194"/>
      <c r="DU199" s="194"/>
      <c r="DV199" s="194"/>
      <c r="DW199" s="194"/>
      <c r="DX199" s="194"/>
      <c r="DY199" s="194"/>
      <c r="DZ199" s="194"/>
      <c r="EA199" s="194"/>
      <c r="EB199" s="194"/>
      <c r="EC199" s="194"/>
      <c r="ED199" s="194"/>
      <c r="EE199" s="194"/>
      <c r="EF199" s="194"/>
      <c r="EG199" s="194"/>
      <c r="EH199" s="194"/>
      <c r="EI199" s="194"/>
      <c r="EJ199" s="194"/>
      <c r="EK199" s="194"/>
      <c r="EL199" s="194"/>
      <c r="EM199" s="194"/>
      <c r="EN199" s="194"/>
      <c r="EO199" s="194"/>
      <c r="EP199" s="194"/>
      <c r="EQ199" s="194"/>
      <c r="ER199" s="194"/>
      <c r="ES199" s="194"/>
      <c r="ET199" s="194"/>
      <c r="EU199" s="194"/>
      <c r="EV199" s="194"/>
      <c r="EW199" s="194"/>
      <c r="EX199" s="194"/>
      <c r="EY199" s="194"/>
      <c r="EZ199" s="194"/>
      <c r="FA199" s="194"/>
      <c r="FB199" s="194"/>
      <c r="FC199" s="194"/>
      <c r="FD199" s="194"/>
      <c r="FE199" s="194"/>
      <c r="FF199" s="194"/>
      <c r="FG199" s="194"/>
      <c r="FH199" s="194"/>
      <c r="FI199" s="194"/>
      <c r="FJ199" s="194"/>
      <c r="FK199" s="194"/>
      <c r="FL199" s="194"/>
      <c r="FM199" s="194"/>
      <c r="FN199" s="194"/>
      <c r="FO199" s="194"/>
      <c r="FP199" s="194"/>
      <c r="FQ199" s="194"/>
      <c r="FR199" s="194"/>
      <c r="FS199" s="194"/>
      <c r="FT199" s="194"/>
      <c r="FU199" s="194"/>
      <c r="FV199" s="194"/>
      <c r="FW199" s="194"/>
      <c r="FX199" s="194"/>
      <c r="FY199" s="194"/>
      <c r="FZ199" s="194"/>
      <c r="GA199" s="194"/>
      <c r="GB199" s="194"/>
      <c r="GC199" s="194"/>
      <c r="GD199" s="194"/>
      <c r="GE199" s="194"/>
      <c r="GF199" s="194"/>
      <c r="GG199" s="194"/>
      <c r="GH199" s="194"/>
      <c r="GI199" s="194"/>
      <c r="GJ199" s="194"/>
      <c r="GK199" s="194"/>
      <c r="GL199" s="194"/>
      <c r="GM199" s="194"/>
      <c r="GN199" s="194"/>
      <c r="GO199" s="194"/>
      <c r="GP199" s="194"/>
      <c r="GQ199" s="194"/>
      <c r="GR199" s="194"/>
      <c r="GS199" s="194"/>
      <c r="GT199" s="194"/>
      <c r="GU199" s="194"/>
      <c r="GV199" s="194"/>
      <c r="GW199" s="194"/>
      <c r="GX199" s="194"/>
      <c r="GY199" s="194"/>
      <c r="GZ199" s="194"/>
      <c r="HA199" s="194"/>
      <c r="HB199" s="194"/>
      <c r="HC199" s="194"/>
      <c r="HD199" s="194"/>
      <c r="HE199" s="194"/>
      <c r="HF199" s="194"/>
      <c r="HG199" s="194"/>
      <c r="HH199" s="194"/>
      <c r="HI199" s="194"/>
      <c r="HJ199" s="194"/>
      <c r="HK199" s="194"/>
      <c r="HL199" s="194"/>
      <c r="HM199" s="194"/>
      <c r="HN199" s="194"/>
      <c r="HO199" s="194"/>
      <c r="HP199" s="194"/>
      <c r="HQ199" s="194"/>
      <c r="HR199" s="194"/>
      <c r="HS199" s="194"/>
      <c r="HT199" s="194"/>
      <c r="HU199" s="194"/>
      <c r="HV199" s="194"/>
      <c r="HW199" s="194"/>
      <c r="HX199" s="194"/>
      <c r="HY199" s="194"/>
      <c r="HZ199" s="194"/>
      <c r="IA199" s="194"/>
      <c r="IB199" s="194"/>
      <c r="IC199" s="194"/>
      <c r="ID199" s="194"/>
      <c r="IE199" s="194"/>
      <c r="IF199" s="194"/>
      <c r="IG199" s="194"/>
      <c r="IH199" s="194"/>
      <c r="II199" s="194"/>
      <c r="IJ199" s="194"/>
      <c r="IK199" s="194"/>
      <c r="IL199" s="194"/>
      <c r="IM199" s="194"/>
      <c r="IN199" s="194"/>
      <c r="IO199" s="194"/>
      <c r="IP199" s="194"/>
      <c r="IQ199" s="194"/>
      <c r="IR199" s="194"/>
      <c r="IS199" s="194"/>
      <c r="IT199" s="194"/>
      <c r="IU199" s="194"/>
      <c r="IV199" s="194"/>
      <c r="IW199" s="194"/>
      <c r="IX199" s="194"/>
      <c r="IY199" s="194"/>
      <c r="IZ199" s="194"/>
      <c r="JA199" s="194"/>
      <c r="JB199" s="194"/>
      <c r="JC199" s="194"/>
      <c r="JD199" s="194"/>
      <c r="JE199" s="194"/>
      <c r="JF199" s="194"/>
      <c r="JG199" s="194"/>
      <c r="JH199" s="194"/>
      <c r="JI199" s="194"/>
      <c r="JJ199" s="194"/>
      <c r="JK199" s="194"/>
      <c r="JL199" s="194"/>
      <c r="JM199" s="194"/>
      <c r="JN199" s="194"/>
      <c r="JO199" s="194"/>
      <c r="JP199" s="194"/>
      <c r="JQ199" s="194"/>
      <c r="JR199" s="194"/>
      <c r="JS199" s="194"/>
      <c r="JT199" s="194"/>
      <c r="JU199" s="194"/>
      <c r="JV199" s="194"/>
      <c r="JW199" s="194"/>
      <c r="JX199" s="194"/>
      <c r="JY199" s="194"/>
      <c r="JZ199" s="194"/>
      <c r="KA199" s="194"/>
      <c r="KB199" s="194"/>
      <c r="KC199" s="194"/>
    </row>
    <row r="200" spans="1:289" s="92" customFormat="1" ht="114.75" x14ac:dyDescent="0.25">
      <c r="A200" s="373" t="s">
        <v>1180</v>
      </c>
      <c r="B200" s="114"/>
      <c r="C200" s="116" t="s">
        <v>1467</v>
      </c>
      <c r="D200" s="115" t="s">
        <v>1464</v>
      </c>
      <c r="E200" s="84"/>
      <c r="F200" s="115" t="s">
        <v>1466</v>
      </c>
      <c r="G200" s="84"/>
      <c r="H200" s="81"/>
      <c r="I200" s="50"/>
      <c r="J200" s="50"/>
      <c r="K200" s="124"/>
      <c r="L200" s="50"/>
      <c r="M200" s="125"/>
      <c r="N200" s="111">
        <f t="shared" si="28"/>
        <v>3</v>
      </c>
      <c r="O200" s="109" t="s">
        <v>1181</v>
      </c>
      <c r="P200" s="83" t="s">
        <v>1182</v>
      </c>
      <c r="Q200" s="68" t="s">
        <v>105</v>
      </c>
      <c r="R200" s="138" t="s">
        <v>1183</v>
      </c>
      <c r="S200" s="138" t="s">
        <v>1184</v>
      </c>
      <c r="T200" s="81"/>
      <c r="U200" s="138" t="s">
        <v>1185</v>
      </c>
      <c r="V200" s="64" t="s">
        <v>1186</v>
      </c>
      <c r="W200" s="85" t="s">
        <v>1030</v>
      </c>
      <c r="X200" s="199" t="s">
        <v>1187</v>
      </c>
      <c r="Y200" s="67"/>
      <c r="Z200" s="133"/>
      <c r="AA200" s="133"/>
      <c r="AB200" s="133"/>
      <c r="AC200" s="133"/>
      <c r="AD200" s="133"/>
      <c r="AE200" s="133"/>
      <c r="AF200" s="133"/>
      <c r="AG200" s="133">
        <v>1</v>
      </c>
      <c r="AH200" s="133"/>
      <c r="AI200" s="143">
        <f t="shared" si="29"/>
        <v>1</v>
      </c>
      <c r="AJ200" s="86"/>
      <c r="AK200" s="86"/>
      <c r="AL200" s="86"/>
      <c r="AM200" s="86"/>
      <c r="AN200" s="86"/>
      <c r="AO200" s="86"/>
      <c r="AP200" s="88">
        <f t="shared" si="25"/>
        <v>0</v>
      </c>
      <c r="AQ200" s="89"/>
      <c r="AR200" s="89"/>
      <c r="AS200" s="89"/>
      <c r="AT200" s="89"/>
      <c r="AU200" s="89"/>
      <c r="AV200" s="89"/>
      <c r="AW200" s="89"/>
      <c r="AX200" s="89"/>
      <c r="AY200" s="89"/>
      <c r="AZ200" s="89"/>
      <c r="BA200" s="89"/>
      <c r="BB200" s="89"/>
      <c r="BC200" s="89"/>
      <c r="BD200" s="89"/>
      <c r="BE200" s="18">
        <f t="shared" si="26"/>
        <v>0</v>
      </c>
      <c r="BF200" s="20">
        <f t="shared" si="27"/>
        <v>1</v>
      </c>
      <c r="BG200" s="90"/>
      <c r="BH200" s="90">
        <v>1</v>
      </c>
      <c r="BI200" s="90"/>
      <c r="BJ200" s="90"/>
      <c r="BK200" s="90"/>
      <c r="BL200" s="90"/>
      <c r="BM200" s="25">
        <f t="shared" si="30"/>
        <v>1</v>
      </c>
      <c r="BN200" s="91">
        <v>1</v>
      </c>
      <c r="BO200" s="91"/>
      <c r="BP200" s="91"/>
      <c r="BQ200" s="91"/>
      <c r="BR200" s="91"/>
      <c r="BS200" s="91"/>
      <c r="BT200" s="91"/>
      <c r="BU200" s="91"/>
      <c r="BV200" s="91"/>
      <c r="BW200" s="23">
        <f t="shared" si="31"/>
        <v>1</v>
      </c>
      <c r="BX200" s="70"/>
      <c r="BY200" s="70"/>
      <c r="BZ200" s="70"/>
      <c r="CA200" s="70"/>
      <c r="CB200" s="70"/>
      <c r="CC200" s="70"/>
      <c r="CD200" s="70"/>
      <c r="CE200" s="194"/>
      <c r="CF200" s="194"/>
      <c r="CG200" s="194"/>
      <c r="CH200" s="194"/>
      <c r="CI200" s="194"/>
      <c r="CJ200" s="194"/>
      <c r="CK200" s="194"/>
      <c r="CL200" s="194"/>
      <c r="CM200" s="194"/>
      <c r="CN200" s="194"/>
      <c r="CO200" s="194"/>
      <c r="CP200" s="194"/>
      <c r="CQ200" s="194"/>
      <c r="CR200" s="194"/>
      <c r="CS200" s="194"/>
      <c r="CT200" s="194"/>
      <c r="CU200" s="194"/>
      <c r="CV200" s="194"/>
      <c r="CW200" s="194"/>
      <c r="CX200" s="194"/>
      <c r="CY200" s="194"/>
      <c r="CZ200" s="194"/>
      <c r="DA200" s="194"/>
      <c r="DB200" s="194"/>
      <c r="DC200" s="194"/>
      <c r="DD200" s="194"/>
      <c r="DE200" s="194"/>
      <c r="DF200" s="194"/>
      <c r="DG200" s="194"/>
      <c r="DH200" s="194"/>
      <c r="DI200" s="194"/>
      <c r="DJ200" s="194"/>
      <c r="DK200" s="194"/>
      <c r="DL200" s="194"/>
      <c r="DM200" s="194"/>
      <c r="DN200" s="194"/>
      <c r="DO200" s="194"/>
      <c r="DP200" s="194"/>
      <c r="DQ200" s="194"/>
      <c r="DR200" s="194"/>
      <c r="DS200" s="194"/>
      <c r="DT200" s="194"/>
      <c r="DU200" s="194"/>
      <c r="DV200" s="194"/>
      <c r="DW200" s="194"/>
      <c r="DX200" s="194"/>
      <c r="DY200" s="194"/>
      <c r="DZ200" s="194"/>
      <c r="EA200" s="194"/>
      <c r="EB200" s="194"/>
      <c r="EC200" s="194"/>
      <c r="ED200" s="194"/>
      <c r="EE200" s="194"/>
      <c r="EF200" s="194"/>
      <c r="EG200" s="194"/>
      <c r="EH200" s="194"/>
      <c r="EI200" s="194"/>
      <c r="EJ200" s="194"/>
      <c r="EK200" s="194"/>
      <c r="EL200" s="194"/>
      <c r="EM200" s="194"/>
      <c r="EN200" s="194"/>
      <c r="EO200" s="194"/>
      <c r="EP200" s="194"/>
      <c r="EQ200" s="194"/>
      <c r="ER200" s="194"/>
      <c r="ES200" s="194"/>
      <c r="ET200" s="194"/>
      <c r="EU200" s="194"/>
      <c r="EV200" s="194"/>
      <c r="EW200" s="194"/>
      <c r="EX200" s="194"/>
      <c r="EY200" s="194"/>
      <c r="EZ200" s="194"/>
      <c r="FA200" s="194"/>
      <c r="FB200" s="194"/>
      <c r="FC200" s="194"/>
      <c r="FD200" s="194"/>
      <c r="FE200" s="194"/>
      <c r="FF200" s="194"/>
      <c r="FG200" s="194"/>
      <c r="FH200" s="194"/>
      <c r="FI200" s="194"/>
      <c r="FJ200" s="194"/>
      <c r="FK200" s="194"/>
      <c r="FL200" s="194"/>
      <c r="FM200" s="194"/>
      <c r="FN200" s="194"/>
      <c r="FO200" s="194"/>
      <c r="FP200" s="194"/>
      <c r="FQ200" s="194"/>
      <c r="FR200" s="194"/>
      <c r="FS200" s="194"/>
      <c r="FT200" s="194"/>
      <c r="FU200" s="194"/>
      <c r="FV200" s="194"/>
      <c r="FW200" s="194"/>
      <c r="FX200" s="194"/>
      <c r="FY200" s="194"/>
      <c r="FZ200" s="194"/>
      <c r="GA200" s="194"/>
      <c r="GB200" s="194"/>
      <c r="GC200" s="194"/>
      <c r="GD200" s="194"/>
      <c r="GE200" s="194"/>
      <c r="GF200" s="194"/>
      <c r="GG200" s="194"/>
      <c r="GH200" s="194"/>
      <c r="GI200" s="194"/>
      <c r="GJ200" s="194"/>
      <c r="GK200" s="194"/>
      <c r="GL200" s="194"/>
      <c r="GM200" s="194"/>
      <c r="GN200" s="194"/>
      <c r="GO200" s="194"/>
      <c r="GP200" s="194"/>
      <c r="GQ200" s="194"/>
      <c r="GR200" s="194"/>
      <c r="GS200" s="194"/>
      <c r="GT200" s="194"/>
      <c r="GU200" s="194"/>
      <c r="GV200" s="194"/>
      <c r="GW200" s="194"/>
      <c r="GX200" s="194"/>
      <c r="GY200" s="194"/>
      <c r="GZ200" s="194"/>
      <c r="HA200" s="194"/>
      <c r="HB200" s="194"/>
      <c r="HC200" s="194"/>
      <c r="HD200" s="194"/>
      <c r="HE200" s="194"/>
      <c r="HF200" s="194"/>
      <c r="HG200" s="194"/>
      <c r="HH200" s="194"/>
      <c r="HI200" s="194"/>
      <c r="HJ200" s="194"/>
      <c r="HK200" s="194"/>
      <c r="HL200" s="194"/>
      <c r="HM200" s="194"/>
      <c r="HN200" s="194"/>
      <c r="HO200" s="194"/>
      <c r="HP200" s="194"/>
      <c r="HQ200" s="194"/>
      <c r="HR200" s="194"/>
      <c r="HS200" s="194"/>
      <c r="HT200" s="194"/>
      <c r="HU200" s="194"/>
      <c r="HV200" s="194"/>
      <c r="HW200" s="194"/>
      <c r="HX200" s="194"/>
      <c r="HY200" s="194"/>
      <c r="HZ200" s="194"/>
      <c r="IA200" s="194"/>
      <c r="IB200" s="194"/>
      <c r="IC200" s="194"/>
      <c r="ID200" s="194"/>
      <c r="IE200" s="194"/>
      <c r="IF200" s="194"/>
      <c r="IG200" s="194"/>
      <c r="IH200" s="194"/>
      <c r="II200" s="194"/>
      <c r="IJ200" s="194"/>
      <c r="IK200" s="194"/>
      <c r="IL200" s="194"/>
      <c r="IM200" s="194"/>
      <c r="IN200" s="194"/>
      <c r="IO200" s="194"/>
      <c r="IP200" s="194"/>
      <c r="IQ200" s="194"/>
      <c r="IR200" s="194"/>
      <c r="IS200" s="194"/>
      <c r="IT200" s="194"/>
      <c r="IU200" s="194"/>
      <c r="IV200" s="194"/>
      <c r="IW200" s="194"/>
      <c r="IX200" s="194"/>
      <c r="IY200" s="194"/>
      <c r="IZ200" s="194"/>
      <c r="JA200" s="194"/>
      <c r="JB200" s="194"/>
      <c r="JC200" s="194"/>
      <c r="JD200" s="194"/>
      <c r="JE200" s="194"/>
      <c r="JF200" s="194"/>
      <c r="JG200" s="194"/>
      <c r="JH200" s="194"/>
      <c r="JI200" s="194"/>
      <c r="JJ200" s="194"/>
      <c r="JK200" s="194"/>
      <c r="JL200" s="194"/>
      <c r="JM200" s="194"/>
      <c r="JN200" s="194"/>
      <c r="JO200" s="194"/>
      <c r="JP200" s="194"/>
      <c r="JQ200" s="194"/>
      <c r="JR200" s="194"/>
      <c r="JS200" s="194"/>
      <c r="JT200" s="194"/>
      <c r="JU200" s="194"/>
      <c r="JV200" s="194"/>
      <c r="JW200" s="194"/>
      <c r="JX200" s="194"/>
      <c r="JY200" s="194"/>
      <c r="JZ200" s="194"/>
      <c r="KA200" s="194"/>
      <c r="KB200" s="194"/>
      <c r="KC200" s="194"/>
    </row>
    <row r="201" spans="1:289" s="92" customFormat="1" ht="178.5" x14ac:dyDescent="0.25">
      <c r="A201" s="373" t="s">
        <v>1188</v>
      </c>
      <c r="B201" s="114"/>
      <c r="C201" s="84"/>
      <c r="D201" s="84"/>
      <c r="E201" s="84"/>
      <c r="F201" s="115" t="s">
        <v>1466</v>
      </c>
      <c r="G201" s="115" t="s">
        <v>1466</v>
      </c>
      <c r="H201" s="81"/>
      <c r="I201" s="50"/>
      <c r="J201" s="50"/>
      <c r="K201" s="124"/>
      <c r="L201" s="50"/>
      <c r="M201" s="125"/>
      <c r="N201" s="111">
        <f t="shared" si="28"/>
        <v>2</v>
      </c>
      <c r="O201" s="109" t="s">
        <v>1189</v>
      </c>
      <c r="P201" s="83" t="s">
        <v>1190</v>
      </c>
      <c r="Q201" s="68" t="s">
        <v>105</v>
      </c>
      <c r="R201" s="138" t="s">
        <v>1191</v>
      </c>
      <c r="S201" s="138" t="s">
        <v>1192</v>
      </c>
      <c r="T201" s="81"/>
      <c r="U201" s="81"/>
      <c r="V201" s="64" t="s">
        <v>1193</v>
      </c>
      <c r="W201" s="85" t="s">
        <v>612</v>
      </c>
      <c r="X201" s="195" t="s">
        <v>1194</v>
      </c>
      <c r="Y201" s="67"/>
      <c r="Z201" s="133">
        <v>1</v>
      </c>
      <c r="AA201" s="133"/>
      <c r="AB201" s="133"/>
      <c r="AC201" s="133"/>
      <c r="AD201" s="133"/>
      <c r="AE201" s="133"/>
      <c r="AF201" s="133"/>
      <c r="AG201" s="133"/>
      <c r="AH201" s="133"/>
      <c r="AI201" s="143">
        <f t="shared" si="29"/>
        <v>1</v>
      </c>
      <c r="AJ201" s="86"/>
      <c r="AK201" s="86"/>
      <c r="AL201" s="86"/>
      <c r="AM201" s="86"/>
      <c r="AN201" s="86"/>
      <c r="AO201" s="86"/>
      <c r="AP201" s="88">
        <f t="shared" si="25"/>
        <v>0</v>
      </c>
      <c r="AQ201" s="89"/>
      <c r="AR201" s="89"/>
      <c r="AS201" s="89"/>
      <c r="AT201" s="89"/>
      <c r="AU201" s="89"/>
      <c r="AV201" s="89"/>
      <c r="AW201" s="89"/>
      <c r="AX201" s="89"/>
      <c r="AY201" s="89"/>
      <c r="AZ201" s="89"/>
      <c r="BA201" s="89"/>
      <c r="BB201" s="89"/>
      <c r="BC201" s="89"/>
      <c r="BD201" s="89"/>
      <c r="BE201" s="18">
        <f t="shared" si="26"/>
        <v>0</v>
      </c>
      <c r="BF201" s="20">
        <f t="shared" si="27"/>
        <v>1</v>
      </c>
      <c r="BG201" s="90"/>
      <c r="BH201" s="90"/>
      <c r="BI201" s="90">
        <v>1</v>
      </c>
      <c r="BJ201" s="90"/>
      <c r="BK201" s="90"/>
      <c r="BL201" s="90"/>
      <c r="BM201" s="25">
        <f t="shared" si="30"/>
        <v>1</v>
      </c>
      <c r="BN201" s="91">
        <v>1</v>
      </c>
      <c r="BO201" s="91"/>
      <c r="BP201" s="91"/>
      <c r="BQ201" s="91"/>
      <c r="BR201" s="91"/>
      <c r="BS201" s="91"/>
      <c r="BT201" s="91"/>
      <c r="BU201" s="91"/>
      <c r="BV201" s="91"/>
      <c r="BW201" s="23">
        <f t="shared" si="31"/>
        <v>1</v>
      </c>
      <c r="BX201" s="70"/>
      <c r="BY201" s="70"/>
      <c r="BZ201" s="70"/>
      <c r="CA201" s="70"/>
      <c r="CB201" s="70"/>
      <c r="CC201" s="70"/>
      <c r="CD201" s="70"/>
      <c r="CE201" s="194"/>
      <c r="CF201" s="194"/>
      <c r="CG201" s="194"/>
      <c r="CH201" s="194"/>
      <c r="CI201" s="194"/>
      <c r="CJ201" s="194"/>
      <c r="CK201" s="194"/>
      <c r="CL201" s="194"/>
      <c r="CM201" s="194"/>
      <c r="CN201" s="194"/>
      <c r="CO201" s="194"/>
      <c r="CP201" s="194"/>
      <c r="CQ201" s="194"/>
      <c r="CR201" s="194"/>
      <c r="CS201" s="194"/>
      <c r="CT201" s="194"/>
      <c r="CU201" s="194"/>
      <c r="CV201" s="194"/>
      <c r="CW201" s="194"/>
      <c r="CX201" s="194"/>
      <c r="CY201" s="194"/>
      <c r="CZ201" s="194"/>
      <c r="DA201" s="194"/>
      <c r="DB201" s="194"/>
      <c r="DC201" s="194"/>
      <c r="DD201" s="194"/>
      <c r="DE201" s="194"/>
      <c r="DF201" s="194"/>
      <c r="DG201" s="194"/>
      <c r="DH201" s="194"/>
      <c r="DI201" s="194"/>
      <c r="DJ201" s="194"/>
      <c r="DK201" s="194"/>
      <c r="DL201" s="194"/>
      <c r="DM201" s="194"/>
      <c r="DN201" s="194"/>
      <c r="DO201" s="194"/>
      <c r="DP201" s="194"/>
      <c r="DQ201" s="194"/>
      <c r="DR201" s="194"/>
      <c r="DS201" s="194"/>
      <c r="DT201" s="194"/>
      <c r="DU201" s="194"/>
      <c r="DV201" s="194"/>
      <c r="DW201" s="194"/>
      <c r="DX201" s="194"/>
      <c r="DY201" s="194"/>
      <c r="DZ201" s="194"/>
      <c r="EA201" s="194"/>
      <c r="EB201" s="194"/>
      <c r="EC201" s="194"/>
      <c r="ED201" s="194"/>
      <c r="EE201" s="194"/>
      <c r="EF201" s="194"/>
      <c r="EG201" s="194"/>
      <c r="EH201" s="194"/>
      <c r="EI201" s="194"/>
      <c r="EJ201" s="194"/>
      <c r="EK201" s="194"/>
      <c r="EL201" s="194"/>
      <c r="EM201" s="194"/>
      <c r="EN201" s="194"/>
      <c r="EO201" s="194"/>
      <c r="EP201" s="194"/>
      <c r="EQ201" s="194"/>
      <c r="ER201" s="194"/>
      <c r="ES201" s="194"/>
      <c r="ET201" s="194"/>
      <c r="EU201" s="194"/>
      <c r="EV201" s="194"/>
      <c r="EW201" s="194"/>
      <c r="EX201" s="194"/>
      <c r="EY201" s="194"/>
      <c r="EZ201" s="194"/>
      <c r="FA201" s="194"/>
      <c r="FB201" s="194"/>
      <c r="FC201" s="194"/>
      <c r="FD201" s="194"/>
      <c r="FE201" s="194"/>
      <c r="FF201" s="194"/>
      <c r="FG201" s="194"/>
      <c r="FH201" s="194"/>
      <c r="FI201" s="194"/>
      <c r="FJ201" s="194"/>
      <c r="FK201" s="194"/>
      <c r="FL201" s="194"/>
      <c r="FM201" s="194"/>
      <c r="FN201" s="194"/>
      <c r="FO201" s="194"/>
      <c r="FP201" s="194"/>
      <c r="FQ201" s="194"/>
      <c r="FR201" s="194"/>
      <c r="FS201" s="194"/>
      <c r="FT201" s="194"/>
      <c r="FU201" s="194"/>
      <c r="FV201" s="194"/>
      <c r="FW201" s="194"/>
      <c r="FX201" s="194"/>
      <c r="FY201" s="194"/>
      <c r="FZ201" s="194"/>
      <c r="GA201" s="194"/>
      <c r="GB201" s="194"/>
      <c r="GC201" s="194"/>
      <c r="GD201" s="194"/>
      <c r="GE201" s="194"/>
      <c r="GF201" s="194"/>
      <c r="GG201" s="194"/>
      <c r="GH201" s="194"/>
      <c r="GI201" s="194"/>
      <c r="GJ201" s="194"/>
      <c r="GK201" s="194"/>
      <c r="GL201" s="194"/>
      <c r="GM201" s="194"/>
      <c r="GN201" s="194"/>
      <c r="GO201" s="194"/>
      <c r="GP201" s="194"/>
      <c r="GQ201" s="194"/>
      <c r="GR201" s="194"/>
      <c r="GS201" s="194"/>
      <c r="GT201" s="194"/>
      <c r="GU201" s="194"/>
      <c r="GV201" s="194"/>
      <c r="GW201" s="194"/>
      <c r="GX201" s="194"/>
      <c r="GY201" s="194"/>
      <c r="GZ201" s="194"/>
      <c r="HA201" s="194"/>
      <c r="HB201" s="194"/>
      <c r="HC201" s="194"/>
      <c r="HD201" s="194"/>
      <c r="HE201" s="194"/>
      <c r="HF201" s="194"/>
      <c r="HG201" s="194"/>
      <c r="HH201" s="194"/>
      <c r="HI201" s="194"/>
      <c r="HJ201" s="194"/>
      <c r="HK201" s="194"/>
      <c r="HL201" s="194"/>
      <c r="HM201" s="194"/>
      <c r="HN201" s="194"/>
      <c r="HO201" s="194"/>
      <c r="HP201" s="194"/>
      <c r="HQ201" s="194"/>
      <c r="HR201" s="194"/>
      <c r="HS201" s="194"/>
      <c r="HT201" s="194"/>
      <c r="HU201" s="194"/>
      <c r="HV201" s="194"/>
      <c r="HW201" s="194"/>
      <c r="HX201" s="194"/>
      <c r="HY201" s="194"/>
      <c r="HZ201" s="194"/>
      <c r="IA201" s="194"/>
      <c r="IB201" s="194"/>
      <c r="IC201" s="194"/>
      <c r="ID201" s="194"/>
      <c r="IE201" s="194"/>
      <c r="IF201" s="194"/>
      <c r="IG201" s="194"/>
      <c r="IH201" s="194"/>
      <c r="II201" s="194"/>
      <c r="IJ201" s="194"/>
      <c r="IK201" s="194"/>
      <c r="IL201" s="194"/>
      <c r="IM201" s="194"/>
      <c r="IN201" s="194"/>
      <c r="IO201" s="194"/>
      <c r="IP201" s="194"/>
      <c r="IQ201" s="194"/>
      <c r="IR201" s="194"/>
      <c r="IS201" s="194"/>
      <c r="IT201" s="194"/>
      <c r="IU201" s="194"/>
      <c r="IV201" s="194"/>
      <c r="IW201" s="194"/>
      <c r="IX201" s="194"/>
      <c r="IY201" s="194"/>
      <c r="IZ201" s="194"/>
      <c r="JA201" s="194"/>
      <c r="JB201" s="194"/>
      <c r="JC201" s="194"/>
      <c r="JD201" s="194"/>
      <c r="JE201" s="194"/>
      <c r="JF201" s="194"/>
      <c r="JG201" s="194"/>
      <c r="JH201" s="194"/>
      <c r="JI201" s="194"/>
      <c r="JJ201" s="194"/>
      <c r="JK201" s="194"/>
      <c r="JL201" s="194"/>
      <c r="JM201" s="194"/>
      <c r="JN201" s="194"/>
      <c r="JO201" s="194"/>
      <c r="JP201" s="194"/>
      <c r="JQ201" s="194"/>
      <c r="JR201" s="194"/>
      <c r="JS201" s="194"/>
      <c r="JT201" s="194"/>
      <c r="JU201" s="194"/>
      <c r="JV201" s="194"/>
      <c r="JW201" s="194"/>
      <c r="JX201" s="194"/>
      <c r="JY201" s="194"/>
      <c r="JZ201" s="194"/>
      <c r="KA201" s="194"/>
      <c r="KB201" s="194"/>
      <c r="KC201" s="194"/>
    </row>
    <row r="202" spans="1:289" s="92" customFormat="1" ht="114.75" x14ac:dyDescent="0.25">
      <c r="A202" s="373" t="s">
        <v>1195</v>
      </c>
      <c r="B202" s="114"/>
      <c r="C202" s="84"/>
      <c r="D202" s="84"/>
      <c r="E202" s="116" t="s">
        <v>1487</v>
      </c>
      <c r="F202" s="115" t="s">
        <v>1466</v>
      </c>
      <c r="G202" s="115" t="s">
        <v>1466</v>
      </c>
      <c r="H202" s="81"/>
      <c r="I202" s="50"/>
      <c r="J202" s="50"/>
      <c r="K202" s="124"/>
      <c r="L202" s="50"/>
      <c r="M202" s="125"/>
      <c r="N202" s="111">
        <f t="shared" si="28"/>
        <v>3</v>
      </c>
      <c r="O202" s="109" t="s">
        <v>1196</v>
      </c>
      <c r="P202" s="83" t="s">
        <v>1197</v>
      </c>
      <c r="Q202" s="68">
        <v>2008</v>
      </c>
      <c r="R202" s="138" t="s">
        <v>1198</v>
      </c>
      <c r="S202" s="138" t="s">
        <v>1199</v>
      </c>
      <c r="T202" s="81"/>
      <c r="U202" s="138" t="s">
        <v>1200</v>
      </c>
      <c r="V202" s="64" t="s">
        <v>1201</v>
      </c>
      <c r="W202" s="85" t="s">
        <v>1202</v>
      </c>
      <c r="X202" s="195" t="s">
        <v>1203</v>
      </c>
      <c r="Y202" s="67"/>
      <c r="Z202" s="133"/>
      <c r="AA202" s="133"/>
      <c r="AB202" s="133"/>
      <c r="AC202" s="133">
        <v>1</v>
      </c>
      <c r="AD202" s="133">
        <v>1</v>
      </c>
      <c r="AE202" s="133">
        <v>1</v>
      </c>
      <c r="AF202" s="133"/>
      <c r="AG202" s="133"/>
      <c r="AH202" s="133"/>
      <c r="AI202" s="143">
        <f t="shared" si="29"/>
        <v>3</v>
      </c>
      <c r="AJ202" s="86"/>
      <c r="AK202" s="86"/>
      <c r="AL202" s="86"/>
      <c r="AM202" s="86"/>
      <c r="AN202" s="86"/>
      <c r="AO202" s="86"/>
      <c r="AP202" s="88">
        <f t="shared" si="25"/>
        <v>0</v>
      </c>
      <c r="AQ202" s="89"/>
      <c r="AR202" s="89"/>
      <c r="AS202" s="89"/>
      <c r="AT202" s="89"/>
      <c r="AU202" s="89"/>
      <c r="AV202" s="89"/>
      <c r="AW202" s="89"/>
      <c r="AX202" s="89"/>
      <c r="AY202" s="89"/>
      <c r="AZ202" s="89"/>
      <c r="BA202" s="89"/>
      <c r="BB202" s="89"/>
      <c r="BC202" s="89"/>
      <c r="BD202" s="89"/>
      <c r="BE202" s="18">
        <f t="shared" si="26"/>
        <v>0</v>
      </c>
      <c r="BF202" s="20">
        <f t="shared" si="27"/>
        <v>3</v>
      </c>
      <c r="BG202" s="90">
        <v>1</v>
      </c>
      <c r="BH202" s="90">
        <v>1</v>
      </c>
      <c r="BI202" s="90">
        <v>1</v>
      </c>
      <c r="BJ202" s="90"/>
      <c r="BK202" s="90">
        <v>1</v>
      </c>
      <c r="BL202" s="90"/>
      <c r="BM202" s="25">
        <f t="shared" si="30"/>
        <v>4</v>
      </c>
      <c r="BN202" s="91"/>
      <c r="BO202" s="91"/>
      <c r="BP202" s="91"/>
      <c r="BQ202" s="91"/>
      <c r="BR202" s="91">
        <v>1</v>
      </c>
      <c r="BS202" s="91"/>
      <c r="BT202" s="91"/>
      <c r="BU202" s="91"/>
      <c r="BV202" s="91"/>
      <c r="BW202" s="23">
        <f t="shared" si="31"/>
        <v>1</v>
      </c>
      <c r="BX202" s="70"/>
      <c r="BY202" s="70"/>
      <c r="BZ202" s="70"/>
      <c r="CA202" s="70"/>
      <c r="CB202" s="70"/>
      <c r="CC202" s="70"/>
      <c r="CD202" s="70"/>
      <c r="CE202" s="194"/>
      <c r="CF202" s="194"/>
      <c r="CG202" s="194"/>
      <c r="CH202" s="194"/>
      <c r="CI202" s="194"/>
      <c r="CJ202" s="194"/>
      <c r="CK202" s="194"/>
      <c r="CL202" s="194"/>
      <c r="CM202" s="194"/>
      <c r="CN202" s="194"/>
      <c r="CO202" s="194"/>
      <c r="CP202" s="194"/>
      <c r="CQ202" s="194"/>
      <c r="CR202" s="194"/>
      <c r="CS202" s="194"/>
      <c r="CT202" s="194"/>
      <c r="CU202" s="194"/>
      <c r="CV202" s="194"/>
      <c r="CW202" s="194"/>
      <c r="CX202" s="194"/>
      <c r="CY202" s="194"/>
      <c r="CZ202" s="194"/>
      <c r="DA202" s="194"/>
      <c r="DB202" s="194"/>
      <c r="DC202" s="194"/>
      <c r="DD202" s="194"/>
      <c r="DE202" s="194"/>
      <c r="DF202" s="194"/>
      <c r="DG202" s="194"/>
      <c r="DH202" s="194"/>
      <c r="DI202" s="194"/>
      <c r="DJ202" s="194"/>
      <c r="DK202" s="194"/>
      <c r="DL202" s="194"/>
      <c r="DM202" s="194"/>
      <c r="DN202" s="194"/>
      <c r="DO202" s="194"/>
      <c r="DP202" s="194"/>
      <c r="DQ202" s="194"/>
      <c r="DR202" s="194"/>
      <c r="DS202" s="194"/>
      <c r="DT202" s="194"/>
      <c r="DU202" s="194"/>
      <c r="DV202" s="194"/>
      <c r="DW202" s="194"/>
      <c r="DX202" s="194"/>
      <c r="DY202" s="194"/>
      <c r="DZ202" s="194"/>
      <c r="EA202" s="194"/>
      <c r="EB202" s="194"/>
      <c r="EC202" s="194"/>
      <c r="ED202" s="194"/>
      <c r="EE202" s="194"/>
      <c r="EF202" s="194"/>
      <c r="EG202" s="194"/>
      <c r="EH202" s="194"/>
      <c r="EI202" s="194"/>
      <c r="EJ202" s="194"/>
      <c r="EK202" s="194"/>
      <c r="EL202" s="194"/>
      <c r="EM202" s="194"/>
      <c r="EN202" s="194"/>
      <c r="EO202" s="194"/>
      <c r="EP202" s="194"/>
      <c r="EQ202" s="194"/>
      <c r="ER202" s="194"/>
      <c r="ES202" s="194"/>
      <c r="ET202" s="194"/>
      <c r="EU202" s="194"/>
      <c r="EV202" s="194"/>
      <c r="EW202" s="194"/>
      <c r="EX202" s="194"/>
      <c r="EY202" s="194"/>
      <c r="EZ202" s="194"/>
      <c r="FA202" s="194"/>
      <c r="FB202" s="194"/>
      <c r="FC202" s="194"/>
      <c r="FD202" s="194"/>
      <c r="FE202" s="194"/>
      <c r="FF202" s="194"/>
      <c r="FG202" s="194"/>
      <c r="FH202" s="194"/>
      <c r="FI202" s="194"/>
      <c r="FJ202" s="194"/>
      <c r="FK202" s="194"/>
      <c r="FL202" s="194"/>
      <c r="FM202" s="194"/>
      <c r="FN202" s="194"/>
      <c r="FO202" s="194"/>
      <c r="FP202" s="194"/>
      <c r="FQ202" s="194"/>
      <c r="FR202" s="194"/>
      <c r="FS202" s="194"/>
      <c r="FT202" s="194"/>
      <c r="FU202" s="194"/>
      <c r="FV202" s="194"/>
      <c r="FW202" s="194"/>
      <c r="FX202" s="194"/>
      <c r="FY202" s="194"/>
      <c r="FZ202" s="194"/>
      <c r="GA202" s="194"/>
      <c r="GB202" s="194"/>
      <c r="GC202" s="194"/>
      <c r="GD202" s="194"/>
      <c r="GE202" s="194"/>
      <c r="GF202" s="194"/>
      <c r="GG202" s="194"/>
      <c r="GH202" s="194"/>
      <c r="GI202" s="194"/>
      <c r="GJ202" s="194"/>
      <c r="GK202" s="194"/>
      <c r="GL202" s="194"/>
      <c r="GM202" s="194"/>
      <c r="GN202" s="194"/>
      <c r="GO202" s="194"/>
      <c r="GP202" s="194"/>
      <c r="GQ202" s="194"/>
      <c r="GR202" s="194"/>
      <c r="GS202" s="194"/>
      <c r="GT202" s="194"/>
      <c r="GU202" s="194"/>
      <c r="GV202" s="194"/>
      <c r="GW202" s="194"/>
      <c r="GX202" s="194"/>
      <c r="GY202" s="194"/>
      <c r="GZ202" s="194"/>
      <c r="HA202" s="194"/>
      <c r="HB202" s="194"/>
      <c r="HC202" s="194"/>
      <c r="HD202" s="194"/>
      <c r="HE202" s="194"/>
      <c r="HF202" s="194"/>
      <c r="HG202" s="194"/>
      <c r="HH202" s="194"/>
      <c r="HI202" s="194"/>
      <c r="HJ202" s="194"/>
      <c r="HK202" s="194"/>
      <c r="HL202" s="194"/>
      <c r="HM202" s="194"/>
      <c r="HN202" s="194"/>
      <c r="HO202" s="194"/>
      <c r="HP202" s="194"/>
      <c r="HQ202" s="194"/>
      <c r="HR202" s="194"/>
      <c r="HS202" s="194"/>
      <c r="HT202" s="194"/>
      <c r="HU202" s="194"/>
      <c r="HV202" s="194"/>
      <c r="HW202" s="194"/>
      <c r="HX202" s="194"/>
      <c r="HY202" s="194"/>
      <c r="HZ202" s="194"/>
      <c r="IA202" s="194"/>
      <c r="IB202" s="194"/>
      <c r="IC202" s="194"/>
      <c r="ID202" s="194"/>
      <c r="IE202" s="194"/>
      <c r="IF202" s="194"/>
      <c r="IG202" s="194"/>
      <c r="IH202" s="194"/>
      <c r="II202" s="194"/>
      <c r="IJ202" s="194"/>
      <c r="IK202" s="194"/>
      <c r="IL202" s="194"/>
      <c r="IM202" s="194"/>
      <c r="IN202" s="194"/>
      <c r="IO202" s="194"/>
      <c r="IP202" s="194"/>
      <c r="IQ202" s="194"/>
      <c r="IR202" s="194"/>
      <c r="IS202" s="194"/>
      <c r="IT202" s="194"/>
      <c r="IU202" s="194"/>
      <c r="IV202" s="194"/>
      <c r="IW202" s="194"/>
      <c r="IX202" s="194"/>
      <c r="IY202" s="194"/>
      <c r="IZ202" s="194"/>
      <c r="JA202" s="194"/>
      <c r="JB202" s="194"/>
      <c r="JC202" s="194"/>
      <c r="JD202" s="194"/>
      <c r="JE202" s="194"/>
      <c r="JF202" s="194"/>
      <c r="JG202" s="194"/>
      <c r="JH202" s="194"/>
      <c r="JI202" s="194"/>
      <c r="JJ202" s="194"/>
      <c r="JK202" s="194"/>
      <c r="JL202" s="194"/>
      <c r="JM202" s="194"/>
      <c r="JN202" s="194"/>
      <c r="JO202" s="194"/>
      <c r="JP202" s="194"/>
      <c r="JQ202" s="194"/>
      <c r="JR202" s="194"/>
      <c r="JS202" s="194"/>
      <c r="JT202" s="194"/>
      <c r="JU202" s="194"/>
      <c r="JV202" s="194"/>
      <c r="JW202" s="194"/>
      <c r="JX202" s="194"/>
      <c r="JY202" s="194"/>
      <c r="JZ202" s="194"/>
      <c r="KA202" s="194"/>
      <c r="KB202" s="194"/>
      <c r="KC202" s="194"/>
    </row>
    <row r="203" spans="1:289" s="92" customFormat="1" ht="191.25" x14ac:dyDescent="0.25">
      <c r="A203" s="373" t="s">
        <v>1204</v>
      </c>
      <c r="B203" s="114"/>
      <c r="C203" s="84"/>
      <c r="D203" s="84"/>
      <c r="E203" s="84"/>
      <c r="F203" s="116" t="s">
        <v>1464</v>
      </c>
      <c r="G203" s="116" t="s">
        <v>1464</v>
      </c>
      <c r="H203" s="81"/>
      <c r="I203" s="50"/>
      <c r="J203" s="50"/>
      <c r="K203" s="124"/>
      <c r="L203" s="50"/>
      <c r="M203" s="125"/>
      <c r="N203" s="111">
        <f t="shared" si="28"/>
        <v>2</v>
      </c>
      <c r="O203" s="109" t="s">
        <v>1205</v>
      </c>
      <c r="P203" s="83" t="s">
        <v>1206</v>
      </c>
      <c r="Q203" s="68" t="s">
        <v>105</v>
      </c>
      <c r="R203" s="139" t="s">
        <v>1207</v>
      </c>
      <c r="S203" s="138" t="s">
        <v>1208</v>
      </c>
      <c r="T203" s="81"/>
      <c r="U203" s="81"/>
      <c r="V203" s="64" t="s">
        <v>1209</v>
      </c>
      <c r="W203" s="85" t="s">
        <v>815</v>
      </c>
      <c r="X203" s="195" t="s">
        <v>1210</v>
      </c>
      <c r="Y203" s="67"/>
      <c r="Z203" s="133"/>
      <c r="AA203" s="133">
        <v>1</v>
      </c>
      <c r="AB203" s="133">
        <v>1</v>
      </c>
      <c r="AC203" s="133"/>
      <c r="AD203" s="133"/>
      <c r="AE203" s="133"/>
      <c r="AF203" s="133">
        <v>1</v>
      </c>
      <c r="AG203" s="133"/>
      <c r="AH203" s="133">
        <v>1</v>
      </c>
      <c r="AI203" s="143">
        <f t="shared" si="29"/>
        <v>4</v>
      </c>
      <c r="AJ203" s="86"/>
      <c r="AK203" s="86">
        <v>1</v>
      </c>
      <c r="AL203" s="86"/>
      <c r="AM203" s="86"/>
      <c r="AN203" s="86"/>
      <c r="AO203" s="86"/>
      <c r="AP203" s="88">
        <f t="shared" si="25"/>
        <v>1</v>
      </c>
      <c r="AQ203" s="89"/>
      <c r="AR203" s="89"/>
      <c r="AS203" s="89"/>
      <c r="AT203" s="89"/>
      <c r="AU203" s="89"/>
      <c r="AV203" s="89"/>
      <c r="AW203" s="89"/>
      <c r="AX203" s="89"/>
      <c r="AY203" s="89"/>
      <c r="AZ203" s="89"/>
      <c r="BA203" s="89"/>
      <c r="BB203" s="89"/>
      <c r="BC203" s="89"/>
      <c r="BD203" s="89"/>
      <c r="BE203" s="18">
        <f t="shared" si="26"/>
        <v>0</v>
      </c>
      <c r="BF203" s="20">
        <f t="shared" si="27"/>
        <v>5</v>
      </c>
      <c r="BG203" s="90"/>
      <c r="BH203" s="90">
        <v>1</v>
      </c>
      <c r="BI203" s="90">
        <v>1</v>
      </c>
      <c r="BJ203" s="90"/>
      <c r="BK203" s="90"/>
      <c r="BL203" s="90"/>
      <c r="BM203" s="25">
        <f t="shared" si="30"/>
        <v>2</v>
      </c>
      <c r="BN203" s="91">
        <v>1</v>
      </c>
      <c r="BO203" s="91"/>
      <c r="BP203" s="91"/>
      <c r="BQ203" s="91"/>
      <c r="BR203" s="91"/>
      <c r="BS203" s="91"/>
      <c r="BT203" s="91"/>
      <c r="BU203" s="91"/>
      <c r="BV203" s="91"/>
      <c r="BW203" s="23">
        <f t="shared" si="31"/>
        <v>1</v>
      </c>
      <c r="BX203" s="70"/>
      <c r="BY203" s="70"/>
      <c r="BZ203" s="70"/>
      <c r="CA203" s="70"/>
      <c r="CB203" s="70"/>
      <c r="CC203" s="70"/>
      <c r="CD203" s="70"/>
      <c r="CE203" s="194"/>
      <c r="CF203" s="194"/>
      <c r="CG203" s="194"/>
      <c r="CH203" s="194"/>
      <c r="CI203" s="194"/>
      <c r="CJ203" s="194"/>
      <c r="CK203" s="194"/>
      <c r="CL203" s="194"/>
      <c r="CM203" s="194"/>
      <c r="CN203" s="194"/>
      <c r="CO203" s="194"/>
      <c r="CP203" s="194"/>
      <c r="CQ203" s="194"/>
      <c r="CR203" s="194"/>
      <c r="CS203" s="194"/>
      <c r="CT203" s="194"/>
      <c r="CU203" s="194"/>
      <c r="CV203" s="194"/>
      <c r="CW203" s="194"/>
      <c r="CX203" s="194"/>
      <c r="CY203" s="194"/>
      <c r="CZ203" s="194"/>
      <c r="DA203" s="194"/>
      <c r="DB203" s="194"/>
      <c r="DC203" s="194"/>
      <c r="DD203" s="194"/>
      <c r="DE203" s="194"/>
      <c r="DF203" s="194"/>
      <c r="DG203" s="194"/>
      <c r="DH203" s="194"/>
      <c r="DI203" s="194"/>
      <c r="DJ203" s="194"/>
      <c r="DK203" s="194"/>
      <c r="DL203" s="194"/>
      <c r="DM203" s="194"/>
      <c r="DN203" s="194"/>
      <c r="DO203" s="194"/>
      <c r="DP203" s="194"/>
      <c r="DQ203" s="194"/>
      <c r="DR203" s="194"/>
      <c r="DS203" s="194"/>
      <c r="DT203" s="194"/>
      <c r="DU203" s="194"/>
      <c r="DV203" s="194"/>
      <c r="DW203" s="194"/>
      <c r="DX203" s="194"/>
      <c r="DY203" s="194"/>
      <c r="DZ203" s="194"/>
      <c r="EA203" s="194"/>
      <c r="EB203" s="194"/>
      <c r="EC203" s="194"/>
      <c r="ED203" s="194"/>
      <c r="EE203" s="194"/>
      <c r="EF203" s="194"/>
      <c r="EG203" s="194"/>
      <c r="EH203" s="194"/>
      <c r="EI203" s="194"/>
      <c r="EJ203" s="194"/>
      <c r="EK203" s="194"/>
      <c r="EL203" s="194"/>
      <c r="EM203" s="194"/>
      <c r="EN203" s="194"/>
      <c r="EO203" s="194"/>
      <c r="EP203" s="194"/>
      <c r="EQ203" s="194"/>
      <c r="ER203" s="194"/>
      <c r="ES203" s="194"/>
      <c r="ET203" s="194"/>
      <c r="EU203" s="194"/>
      <c r="EV203" s="194"/>
      <c r="EW203" s="194"/>
      <c r="EX203" s="194"/>
      <c r="EY203" s="194"/>
      <c r="EZ203" s="194"/>
      <c r="FA203" s="194"/>
      <c r="FB203" s="194"/>
      <c r="FC203" s="194"/>
      <c r="FD203" s="194"/>
      <c r="FE203" s="194"/>
      <c r="FF203" s="194"/>
      <c r="FG203" s="194"/>
      <c r="FH203" s="194"/>
      <c r="FI203" s="194"/>
      <c r="FJ203" s="194"/>
      <c r="FK203" s="194"/>
      <c r="FL203" s="194"/>
      <c r="FM203" s="194"/>
      <c r="FN203" s="194"/>
      <c r="FO203" s="194"/>
      <c r="FP203" s="194"/>
      <c r="FQ203" s="194"/>
      <c r="FR203" s="194"/>
      <c r="FS203" s="194"/>
      <c r="FT203" s="194"/>
      <c r="FU203" s="194"/>
      <c r="FV203" s="194"/>
      <c r="FW203" s="194"/>
      <c r="FX203" s="194"/>
      <c r="FY203" s="194"/>
      <c r="FZ203" s="194"/>
      <c r="GA203" s="194"/>
      <c r="GB203" s="194"/>
      <c r="GC203" s="194"/>
      <c r="GD203" s="194"/>
      <c r="GE203" s="194"/>
      <c r="GF203" s="194"/>
      <c r="GG203" s="194"/>
      <c r="GH203" s="194"/>
      <c r="GI203" s="194"/>
      <c r="GJ203" s="194"/>
      <c r="GK203" s="194"/>
      <c r="GL203" s="194"/>
      <c r="GM203" s="194"/>
      <c r="GN203" s="194"/>
      <c r="GO203" s="194"/>
      <c r="GP203" s="194"/>
      <c r="GQ203" s="194"/>
      <c r="GR203" s="194"/>
      <c r="GS203" s="194"/>
      <c r="GT203" s="194"/>
      <c r="GU203" s="194"/>
      <c r="GV203" s="194"/>
      <c r="GW203" s="194"/>
      <c r="GX203" s="194"/>
      <c r="GY203" s="194"/>
      <c r="GZ203" s="194"/>
      <c r="HA203" s="194"/>
      <c r="HB203" s="194"/>
      <c r="HC203" s="194"/>
      <c r="HD203" s="194"/>
      <c r="HE203" s="194"/>
      <c r="HF203" s="194"/>
      <c r="HG203" s="194"/>
      <c r="HH203" s="194"/>
      <c r="HI203" s="194"/>
      <c r="HJ203" s="194"/>
      <c r="HK203" s="194"/>
      <c r="HL203" s="194"/>
      <c r="HM203" s="194"/>
      <c r="HN203" s="194"/>
      <c r="HO203" s="194"/>
      <c r="HP203" s="194"/>
      <c r="HQ203" s="194"/>
      <c r="HR203" s="194"/>
      <c r="HS203" s="194"/>
      <c r="HT203" s="194"/>
      <c r="HU203" s="194"/>
      <c r="HV203" s="194"/>
      <c r="HW203" s="194"/>
      <c r="HX203" s="194"/>
      <c r="HY203" s="194"/>
      <c r="HZ203" s="194"/>
      <c r="IA203" s="194"/>
      <c r="IB203" s="194"/>
      <c r="IC203" s="194"/>
      <c r="ID203" s="194"/>
      <c r="IE203" s="194"/>
      <c r="IF203" s="194"/>
      <c r="IG203" s="194"/>
      <c r="IH203" s="194"/>
      <c r="II203" s="194"/>
      <c r="IJ203" s="194"/>
      <c r="IK203" s="194"/>
      <c r="IL203" s="194"/>
      <c r="IM203" s="194"/>
      <c r="IN203" s="194"/>
      <c r="IO203" s="194"/>
      <c r="IP203" s="194"/>
      <c r="IQ203" s="194"/>
      <c r="IR203" s="194"/>
      <c r="IS203" s="194"/>
      <c r="IT203" s="194"/>
      <c r="IU203" s="194"/>
      <c r="IV203" s="194"/>
      <c r="IW203" s="194"/>
      <c r="IX203" s="194"/>
      <c r="IY203" s="194"/>
      <c r="IZ203" s="194"/>
      <c r="JA203" s="194"/>
      <c r="JB203" s="194"/>
      <c r="JC203" s="194"/>
      <c r="JD203" s="194"/>
      <c r="JE203" s="194"/>
      <c r="JF203" s="194"/>
      <c r="JG203" s="194"/>
      <c r="JH203" s="194"/>
      <c r="JI203" s="194"/>
      <c r="JJ203" s="194"/>
      <c r="JK203" s="194"/>
      <c r="JL203" s="194"/>
      <c r="JM203" s="194"/>
      <c r="JN203" s="194"/>
      <c r="JO203" s="194"/>
      <c r="JP203" s="194"/>
      <c r="JQ203" s="194"/>
      <c r="JR203" s="194"/>
      <c r="JS203" s="194"/>
      <c r="JT203" s="194"/>
      <c r="JU203" s="194"/>
      <c r="JV203" s="194"/>
      <c r="JW203" s="194"/>
      <c r="JX203" s="194"/>
      <c r="JY203" s="194"/>
      <c r="JZ203" s="194"/>
      <c r="KA203" s="194"/>
      <c r="KB203" s="194"/>
      <c r="KC203" s="194"/>
    </row>
    <row r="204" spans="1:289" s="92" customFormat="1" ht="102" x14ac:dyDescent="0.25">
      <c r="A204" s="373" t="s">
        <v>1211</v>
      </c>
      <c r="B204" s="114"/>
      <c r="C204" s="84"/>
      <c r="D204" s="84"/>
      <c r="E204" s="115" t="s">
        <v>1502</v>
      </c>
      <c r="F204" s="116" t="s">
        <v>1464</v>
      </c>
      <c r="G204" s="84"/>
      <c r="H204" s="81"/>
      <c r="I204" s="50"/>
      <c r="J204" s="50"/>
      <c r="K204" s="124"/>
      <c r="L204" s="50"/>
      <c r="M204" s="125"/>
      <c r="N204" s="111">
        <f t="shared" si="28"/>
        <v>2</v>
      </c>
      <c r="O204" s="109" t="s">
        <v>1212</v>
      </c>
      <c r="P204" s="83" t="s">
        <v>1213</v>
      </c>
      <c r="Q204" s="68">
        <v>2008</v>
      </c>
      <c r="R204" s="138" t="s">
        <v>1214</v>
      </c>
      <c r="S204" s="138" t="s">
        <v>1215</v>
      </c>
      <c r="T204" s="81"/>
      <c r="U204" s="138" t="s">
        <v>1216</v>
      </c>
      <c r="V204" s="100" t="s">
        <v>1217</v>
      </c>
      <c r="W204" s="85" t="s">
        <v>1218</v>
      </c>
      <c r="X204" s="195" t="s">
        <v>1219</v>
      </c>
      <c r="Y204" s="67">
        <v>1</v>
      </c>
      <c r="Z204" s="133">
        <v>1</v>
      </c>
      <c r="AA204" s="133"/>
      <c r="AB204" s="133"/>
      <c r="AC204" s="133"/>
      <c r="AD204" s="133">
        <v>1</v>
      </c>
      <c r="AE204" s="133"/>
      <c r="AF204" s="133"/>
      <c r="AG204" s="133">
        <v>1</v>
      </c>
      <c r="AH204" s="133"/>
      <c r="AI204" s="143">
        <f t="shared" si="29"/>
        <v>3</v>
      </c>
      <c r="AJ204" s="86"/>
      <c r="AK204" s="86"/>
      <c r="AL204" s="86"/>
      <c r="AM204" s="86"/>
      <c r="AN204" s="86"/>
      <c r="AO204" s="86"/>
      <c r="AP204" s="88">
        <f t="shared" si="25"/>
        <v>0</v>
      </c>
      <c r="AQ204" s="89"/>
      <c r="AR204" s="89"/>
      <c r="AS204" s="89"/>
      <c r="AT204" s="89"/>
      <c r="AU204" s="89"/>
      <c r="AV204" s="89"/>
      <c r="AW204" s="89"/>
      <c r="AX204" s="89"/>
      <c r="AY204" s="89"/>
      <c r="AZ204" s="89"/>
      <c r="BA204" s="89"/>
      <c r="BB204" s="89"/>
      <c r="BC204" s="89"/>
      <c r="BD204" s="89"/>
      <c r="BE204" s="18">
        <f t="shared" si="26"/>
        <v>0</v>
      </c>
      <c r="BF204" s="20">
        <f t="shared" si="27"/>
        <v>3</v>
      </c>
      <c r="BG204" s="90"/>
      <c r="BH204" s="90">
        <v>1</v>
      </c>
      <c r="BI204" s="90">
        <v>1</v>
      </c>
      <c r="BJ204" s="90"/>
      <c r="BK204" s="90"/>
      <c r="BL204" s="90"/>
      <c r="BM204" s="25">
        <f t="shared" si="30"/>
        <v>2</v>
      </c>
      <c r="BN204" s="91">
        <v>1</v>
      </c>
      <c r="BO204" s="91"/>
      <c r="BP204" s="91"/>
      <c r="BQ204" s="91"/>
      <c r="BR204" s="91"/>
      <c r="BS204" s="91"/>
      <c r="BT204" s="91"/>
      <c r="BU204" s="91">
        <v>1</v>
      </c>
      <c r="BV204" s="91"/>
      <c r="BW204" s="23">
        <f t="shared" si="31"/>
        <v>2</v>
      </c>
      <c r="BX204" s="70"/>
      <c r="BY204" s="70"/>
      <c r="BZ204" s="70"/>
      <c r="CA204" s="70"/>
      <c r="CB204" s="70"/>
      <c r="CC204" s="70"/>
      <c r="CD204" s="70"/>
      <c r="CE204" s="194"/>
      <c r="CF204" s="194"/>
      <c r="CG204" s="194"/>
      <c r="CH204" s="194"/>
      <c r="CI204" s="194"/>
      <c r="CJ204" s="194"/>
      <c r="CK204" s="194"/>
      <c r="CL204" s="194"/>
      <c r="CM204" s="194"/>
      <c r="CN204" s="194"/>
      <c r="CO204" s="194"/>
      <c r="CP204" s="194"/>
      <c r="CQ204" s="194"/>
      <c r="CR204" s="194"/>
      <c r="CS204" s="194"/>
      <c r="CT204" s="194"/>
      <c r="CU204" s="194"/>
      <c r="CV204" s="194"/>
      <c r="CW204" s="194"/>
      <c r="CX204" s="194"/>
      <c r="CY204" s="194"/>
      <c r="CZ204" s="194"/>
      <c r="DA204" s="194"/>
      <c r="DB204" s="194"/>
      <c r="DC204" s="194"/>
      <c r="DD204" s="194"/>
      <c r="DE204" s="194"/>
      <c r="DF204" s="194"/>
      <c r="DG204" s="194"/>
      <c r="DH204" s="194"/>
      <c r="DI204" s="194"/>
      <c r="DJ204" s="194"/>
      <c r="DK204" s="194"/>
      <c r="DL204" s="194"/>
      <c r="DM204" s="194"/>
      <c r="DN204" s="194"/>
      <c r="DO204" s="194"/>
      <c r="DP204" s="194"/>
      <c r="DQ204" s="194"/>
      <c r="DR204" s="194"/>
      <c r="DS204" s="194"/>
      <c r="DT204" s="194"/>
      <c r="DU204" s="194"/>
      <c r="DV204" s="194"/>
      <c r="DW204" s="194"/>
      <c r="DX204" s="194"/>
      <c r="DY204" s="194"/>
      <c r="DZ204" s="194"/>
      <c r="EA204" s="194"/>
      <c r="EB204" s="194"/>
      <c r="EC204" s="194"/>
      <c r="ED204" s="194"/>
      <c r="EE204" s="194"/>
      <c r="EF204" s="194"/>
      <c r="EG204" s="194"/>
      <c r="EH204" s="194"/>
      <c r="EI204" s="194"/>
      <c r="EJ204" s="194"/>
      <c r="EK204" s="194"/>
      <c r="EL204" s="194"/>
      <c r="EM204" s="194"/>
      <c r="EN204" s="194"/>
      <c r="EO204" s="194"/>
      <c r="EP204" s="194"/>
      <c r="EQ204" s="194"/>
      <c r="ER204" s="194"/>
      <c r="ES204" s="194"/>
      <c r="ET204" s="194"/>
      <c r="EU204" s="194"/>
      <c r="EV204" s="194"/>
      <c r="EW204" s="194"/>
      <c r="EX204" s="194"/>
      <c r="EY204" s="194"/>
      <c r="EZ204" s="194"/>
      <c r="FA204" s="194"/>
      <c r="FB204" s="194"/>
      <c r="FC204" s="194"/>
      <c r="FD204" s="194"/>
      <c r="FE204" s="194"/>
      <c r="FF204" s="194"/>
      <c r="FG204" s="194"/>
      <c r="FH204" s="194"/>
      <c r="FI204" s="194"/>
      <c r="FJ204" s="194"/>
      <c r="FK204" s="194"/>
      <c r="FL204" s="194"/>
      <c r="FM204" s="194"/>
      <c r="FN204" s="194"/>
      <c r="FO204" s="194"/>
      <c r="FP204" s="194"/>
      <c r="FQ204" s="194"/>
      <c r="FR204" s="194"/>
      <c r="FS204" s="194"/>
      <c r="FT204" s="194"/>
      <c r="FU204" s="194"/>
      <c r="FV204" s="194"/>
      <c r="FW204" s="194"/>
      <c r="FX204" s="194"/>
      <c r="FY204" s="194"/>
      <c r="FZ204" s="194"/>
      <c r="GA204" s="194"/>
      <c r="GB204" s="194"/>
      <c r="GC204" s="194"/>
      <c r="GD204" s="194"/>
      <c r="GE204" s="194"/>
      <c r="GF204" s="194"/>
      <c r="GG204" s="194"/>
      <c r="GH204" s="194"/>
      <c r="GI204" s="194"/>
      <c r="GJ204" s="194"/>
      <c r="GK204" s="194"/>
      <c r="GL204" s="194"/>
      <c r="GM204" s="194"/>
      <c r="GN204" s="194"/>
      <c r="GO204" s="194"/>
      <c r="GP204" s="194"/>
      <c r="GQ204" s="194"/>
      <c r="GR204" s="194"/>
      <c r="GS204" s="194"/>
      <c r="GT204" s="194"/>
      <c r="GU204" s="194"/>
      <c r="GV204" s="194"/>
      <c r="GW204" s="194"/>
      <c r="GX204" s="194"/>
      <c r="GY204" s="194"/>
      <c r="GZ204" s="194"/>
      <c r="HA204" s="194"/>
      <c r="HB204" s="194"/>
      <c r="HC204" s="194"/>
      <c r="HD204" s="194"/>
      <c r="HE204" s="194"/>
      <c r="HF204" s="194"/>
      <c r="HG204" s="194"/>
      <c r="HH204" s="194"/>
      <c r="HI204" s="194"/>
      <c r="HJ204" s="194"/>
      <c r="HK204" s="194"/>
      <c r="HL204" s="194"/>
      <c r="HM204" s="194"/>
      <c r="HN204" s="194"/>
      <c r="HO204" s="194"/>
      <c r="HP204" s="194"/>
      <c r="HQ204" s="194"/>
      <c r="HR204" s="194"/>
      <c r="HS204" s="194"/>
      <c r="HT204" s="194"/>
      <c r="HU204" s="194"/>
      <c r="HV204" s="194"/>
      <c r="HW204" s="194"/>
      <c r="HX204" s="194"/>
      <c r="HY204" s="194"/>
      <c r="HZ204" s="194"/>
      <c r="IA204" s="194"/>
      <c r="IB204" s="194"/>
      <c r="IC204" s="194"/>
      <c r="ID204" s="194"/>
      <c r="IE204" s="194"/>
      <c r="IF204" s="194"/>
      <c r="IG204" s="194"/>
      <c r="IH204" s="194"/>
      <c r="II204" s="194"/>
      <c r="IJ204" s="194"/>
      <c r="IK204" s="194"/>
      <c r="IL204" s="194"/>
      <c r="IM204" s="194"/>
      <c r="IN204" s="194"/>
      <c r="IO204" s="194"/>
      <c r="IP204" s="194"/>
      <c r="IQ204" s="194"/>
      <c r="IR204" s="194"/>
      <c r="IS204" s="194"/>
      <c r="IT204" s="194"/>
      <c r="IU204" s="194"/>
      <c r="IV204" s="194"/>
      <c r="IW204" s="194"/>
      <c r="IX204" s="194"/>
      <c r="IY204" s="194"/>
      <c r="IZ204" s="194"/>
      <c r="JA204" s="194"/>
      <c r="JB204" s="194"/>
      <c r="JC204" s="194"/>
      <c r="JD204" s="194"/>
      <c r="JE204" s="194"/>
      <c r="JF204" s="194"/>
      <c r="JG204" s="194"/>
      <c r="JH204" s="194"/>
      <c r="JI204" s="194"/>
      <c r="JJ204" s="194"/>
      <c r="JK204" s="194"/>
      <c r="JL204" s="194"/>
      <c r="JM204" s="194"/>
      <c r="JN204" s="194"/>
      <c r="JO204" s="194"/>
      <c r="JP204" s="194"/>
      <c r="JQ204" s="194"/>
      <c r="JR204" s="194"/>
      <c r="JS204" s="194"/>
      <c r="JT204" s="194"/>
      <c r="JU204" s="194"/>
      <c r="JV204" s="194"/>
      <c r="JW204" s="194"/>
      <c r="JX204" s="194"/>
      <c r="JY204" s="194"/>
      <c r="JZ204" s="194"/>
      <c r="KA204" s="194"/>
      <c r="KB204" s="194"/>
      <c r="KC204" s="194"/>
    </row>
    <row r="205" spans="1:289" s="92" customFormat="1" ht="153" x14ac:dyDescent="0.25">
      <c r="A205" s="373" t="s">
        <v>1220</v>
      </c>
      <c r="B205" s="114"/>
      <c r="C205" s="84"/>
      <c r="D205" s="84"/>
      <c r="E205" s="115" t="s">
        <v>1503</v>
      </c>
      <c r="F205" s="84"/>
      <c r="G205" s="116" t="s">
        <v>1466</v>
      </c>
      <c r="H205" s="81"/>
      <c r="I205" s="50"/>
      <c r="J205" s="50"/>
      <c r="K205" s="124"/>
      <c r="L205" s="50"/>
      <c r="M205" s="125"/>
      <c r="N205" s="111">
        <f t="shared" si="28"/>
        <v>2</v>
      </c>
      <c r="O205" s="109" t="s">
        <v>1221</v>
      </c>
      <c r="P205" s="83" t="s">
        <v>1222</v>
      </c>
      <c r="Q205" s="68">
        <v>2008</v>
      </c>
      <c r="R205" s="138" t="s">
        <v>1223</v>
      </c>
      <c r="S205" s="138" t="s">
        <v>1224</v>
      </c>
      <c r="T205" s="138" t="s">
        <v>1225</v>
      </c>
      <c r="U205" s="138" t="s">
        <v>1226</v>
      </c>
      <c r="V205" s="64" t="s">
        <v>1227</v>
      </c>
      <c r="W205" s="85" t="s">
        <v>1228</v>
      </c>
      <c r="X205" s="195" t="s">
        <v>1229</v>
      </c>
      <c r="Y205" s="67">
        <v>1</v>
      </c>
      <c r="Z205" s="133">
        <v>1</v>
      </c>
      <c r="AA205" s="133"/>
      <c r="AB205" s="133">
        <v>1</v>
      </c>
      <c r="AC205" s="133"/>
      <c r="AD205" s="133"/>
      <c r="AE205" s="133"/>
      <c r="AF205" s="133"/>
      <c r="AG205" s="133"/>
      <c r="AH205" s="133"/>
      <c r="AI205" s="143">
        <f t="shared" si="29"/>
        <v>2</v>
      </c>
      <c r="AJ205" s="86"/>
      <c r="AK205" s="86"/>
      <c r="AL205" s="86"/>
      <c r="AM205" s="86"/>
      <c r="AN205" s="86"/>
      <c r="AO205" s="86"/>
      <c r="AP205" s="88">
        <f t="shared" si="25"/>
        <v>0</v>
      </c>
      <c r="AQ205" s="89"/>
      <c r="AR205" s="89"/>
      <c r="AS205" s="89"/>
      <c r="AT205" s="89"/>
      <c r="AU205" s="89"/>
      <c r="AV205" s="89"/>
      <c r="AW205" s="89"/>
      <c r="AX205" s="89"/>
      <c r="AY205" s="89"/>
      <c r="AZ205" s="89"/>
      <c r="BA205" s="89"/>
      <c r="BB205" s="89"/>
      <c r="BC205" s="89"/>
      <c r="BD205" s="89"/>
      <c r="BE205" s="18">
        <f t="shared" si="26"/>
        <v>0</v>
      </c>
      <c r="BF205" s="20">
        <f t="shared" si="27"/>
        <v>2</v>
      </c>
      <c r="BG205" s="90"/>
      <c r="BH205" s="90"/>
      <c r="BI205" s="90">
        <v>1</v>
      </c>
      <c r="BJ205" s="90">
        <v>1</v>
      </c>
      <c r="BK205" s="90"/>
      <c r="BL205" s="90"/>
      <c r="BM205" s="25">
        <f t="shared" si="30"/>
        <v>2</v>
      </c>
      <c r="BN205" s="91"/>
      <c r="BO205" s="91">
        <v>1</v>
      </c>
      <c r="BP205" s="91"/>
      <c r="BQ205" s="91"/>
      <c r="BR205" s="91">
        <v>1</v>
      </c>
      <c r="BS205" s="91"/>
      <c r="BT205" s="91"/>
      <c r="BU205" s="91">
        <v>1</v>
      </c>
      <c r="BV205" s="91"/>
      <c r="BW205" s="23">
        <f t="shared" si="31"/>
        <v>3</v>
      </c>
      <c r="BX205" s="70"/>
      <c r="BY205" s="70"/>
      <c r="BZ205" s="70"/>
      <c r="CA205" s="70"/>
      <c r="CB205" s="70"/>
      <c r="CC205" s="70"/>
      <c r="CD205" s="70"/>
      <c r="CE205" s="194"/>
      <c r="CF205" s="194"/>
      <c r="CG205" s="194"/>
      <c r="CH205" s="194"/>
      <c r="CI205" s="194"/>
      <c r="CJ205" s="194"/>
      <c r="CK205" s="194"/>
      <c r="CL205" s="194"/>
      <c r="CM205" s="194"/>
      <c r="CN205" s="194"/>
      <c r="CO205" s="194"/>
      <c r="CP205" s="194"/>
      <c r="CQ205" s="194"/>
      <c r="CR205" s="194"/>
      <c r="CS205" s="194"/>
      <c r="CT205" s="194"/>
      <c r="CU205" s="194"/>
      <c r="CV205" s="194"/>
      <c r="CW205" s="194"/>
      <c r="CX205" s="194"/>
      <c r="CY205" s="194"/>
      <c r="CZ205" s="194"/>
      <c r="DA205" s="194"/>
      <c r="DB205" s="194"/>
      <c r="DC205" s="194"/>
      <c r="DD205" s="194"/>
      <c r="DE205" s="194"/>
      <c r="DF205" s="194"/>
      <c r="DG205" s="194"/>
      <c r="DH205" s="194"/>
      <c r="DI205" s="194"/>
      <c r="DJ205" s="194"/>
      <c r="DK205" s="194"/>
      <c r="DL205" s="194"/>
      <c r="DM205" s="194"/>
      <c r="DN205" s="194"/>
      <c r="DO205" s="194"/>
      <c r="DP205" s="194"/>
      <c r="DQ205" s="194"/>
      <c r="DR205" s="194"/>
      <c r="DS205" s="194"/>
      <c r="DT205" s="194"/>
      <c r="DU205" s="194"/>
      <c r="DV205" s="194"/>
      <c r="DW205" s="194"/>
      <c r="DX205" s="194"/>
      <c r="DY205" s="194"/>
      <c r="DZ205" s="194"/>
      <c r="EA205" s="194"/>
      <c r="EB205" s="194"/>
      <c r="EC205" s="194"/>
      <c r="ED205" s="194"/>
      <c r="EE205" s="194"/>
      <c r="EF205" s="194"/>
      <c r="EG205" s="194"/>
      <c r="EH205" s="194"/>
      <c r="EI205" s="194"/>
      <c r="EJ205" s="194"/>
      <c r="EK205" s="194"/>
      <c r="EL205" s="194"/>
      <c r="EM205" s="194"/>
      <c r="EN205" s="194"/>
      <c r="EO205" s="194"/>
      <c r="EP205" s="194"/>
      <c r="EQ205" s="194"/>
      <c r="ER205" s="194"/>
      <c r="ES205" s="194"/>
      <c r="ET205" s="194"/>
      <c r="EU205" s="194"/>
      <c r="EV205" s="194"/>
      <c r="EW205" s="194"/>
      <c r="EX205" s="194"/>
      <c r="EY205" s="194"/>
      <c r="EZ205" s="194"/>
      <c r="FA205" s="194"/>
      <c r="FB205" s="194"/>
      <c r="FC205" s="194"/>
      <c r="FD205" s="194"/>
      <c r="FE205" s="194"/>
      <c r="FF205" s="194"/>
      <c r="FG205" s="194"/>
      <c r="FH205" s="194"/>
      <c r="FI205" s="194"/>
      <c r="FJ205" s="194"/>
      <c r="FK205" s="194"/>
      <c r="FL205" s="194"/>
      <c r="FM205" s="194"/>
      <c r="FN205" s="194"/>
      <c r="FO205" s="194"/>
      <c r="FP205" s="194"/>
      <c r="FQ205" s="194"/>
      <c r="FR205" s="194"/>
      <c r="FS205" s="194"/>
      <c r="FT205" s="194"/>
      <c r="FU205" s="194"/>
      <c r="FV205" s="194"/>
      <c r="FW205" s="194"/>
      <c r="FX205" s="194"/>
      <c r="FY205" s="194"/>
      <c r="FZ205" s="194"/>
      <c r="GA205" s="194"/>
      <c r="GB205" s="194"/>
      <c r="GC205" s="194"/>
      <c r="GD205" s="194"/>
      <c r="GE205" s="194"/>
      <c r="GF205" s="194"/>
      <c r="GG205" s="194"/>
      <c r="GH205" s="194"/>
      <c r="GI205" s="194"/>
      <c r="GJ205" s="194"/>
      <c r="GK205" s="194"/>
      <c r="GL205" s="194"/>
      <c r="GM205" s="194"/>
      <c r="GN205" s="194"/>
      <c r="GO205" s="194"/>
      <c r="GP205" s="194"/>
      <c r="GQ205" s="194"/>
      <c r="GR205" s="194"/>
      <c r="GS205" s="194"/>
      <c r="GT205" s="194"/>
      <c r="GU205" s="194"/>
      <c r="GV205" s="194"/>
      <c r="GW205" s="194"/>
      <c r="GX205" s="194"/>
      <c r="GY205" s="194"/>
      <c r="GZ205" s="194"/>
      <c r="HA205" s="194"/>
      <c r="HB205" s="194"/>
      <c r="HC205" s="194"/>
      <c r="HD205" s="194"/>
      <c r="HE205" s="194"/>
      <c r="HF205" s="194"/>
      <c r="HG205" s="194"/>
      <c r="HH205" s="194"/>
      <c r="HI205" s="194"/>
      <c r="HJ205" s="194"/>
      <c r="HK205" s="194"/>
      <c r="HL205" s="194"/>
      <c r="HM205" s="194"/>
      <c r="HN205" s="194"/>
      <c r="HO205" s="194"/>
      <c r="HP205" s="194"/>
      <c r="HQ205" s="194"/>
      <c r="HR205" s="194"/>
      <c r="HS205" s="194"/>
      <c r="HT205" s="194"/>
      <c r="HU205" s="194"/>
      <c r="HV205" s="194"/>
      <c r="HW205" s="194"/>
      <c r="HX205" s="194"/>
      <c r="HY205" s="194"/>
      <c r="HZ205" s="194"/>
      <c r="IA205" s="194"/>
      <c r="IB205" s="194"/>
      <c r="IC205" s="194"/>
      <c r="ID205" s="194"/>
      <c r="IE205" s="194"/>
      <c r="IF205" s="194"/>
      <c r="IG205" s="194"/>
      <c r="IH205" s="194"/>
      <c r="II205" s="194"/>
      <c r="IJ205" s="194"/>
      <c r="IK205" s="194"/>
      <c r="IL205" s="194"/>
      <c r="IM205" s="194"/>
      <c r="IN205" s="194"/>
      <c r="IO205" s="194"/>
      <c r="IP205" s="194"/>
      <c r="IQ205" s="194"/>
      <c r="IR205" s="194"/>
      <c r="IS205" s="194"/>
      <c r="IT205" s="194"/>
      <c r="IU205" s="194"/>
      <c r="IV205" s="194"/>
      <c r="IW205" s="194"/>
      <c r="IX205" s="194"/>
      <c r="IY205" s="194"/>
      <c r="IZ205" s="194"/>
      <c r="JA205" s="194"/>
      <c r="JB205" s="194"/>
      <c r="JC205" s="194"/>
      <c r="JD205" s="194"/>
      <c r="JE205" s="194"/>
      <c r="JF205" s="194"/>
      <c r="JG205" s="194"/>
      <c r="JH205" s="194"/>
      <c r="JI205" s="194"/>
      <c r="JJ205" s="194"/>
      <c r="JK205" s="194"/>
      <c r="JL205" s="194"/>
      <c r="JM205" s="194"/>
      <c r="JN205" s="194"/>
      <c r="JO205" s="194"/>
      <c r="JP205" s="194"/>
      <c r="JQ205" s="194"/>
      <c r="JR205" s="194"/>
      <c r="JS205" s="194"/>
      <c r="JT205" s="194"/>
      <c r="JU205" s="194"/>
      <c r="JV205" s="194"/>
      <c r="JW205" s="194"/>
      <c r="JX205" s="194"/>
      <c r="JY205" s="194"/>
      <c r="JZ205" s="194"/>
      <c r="KA205" s="194"/>
      <c r="KB205" s="194"/>
      <c r="KC205" s="194"/>
    </row>
    <row r="206" spans="1:289" s="92" customFormat="1" ht="114.75" x14ac:dyDescent="0.25">
      <c r="A206" s="373" t="s">
        <v>1230</v>
      </c>
      <c r="B206" s="114"/>
      <c r="C206" s="84"/>
      <c r="D206" s="115" t="s">
        <v>1464</v>
      </c>
      <c r="E206" s="115" t="s">
        <v>1487</v>
      </c>
      <c r="F206" s="84"/>
      <c r="G206" s="84"/>
      <c r="H206" s="81"/>
      <c r="I206" s="50"/>
      <c r="J206" s="50"/>
      <c r="K206" s="124"/>
      <c r="L206" s="50"/>
      <c r="M206" s="125"/>
      <c r="N206" s="111">
        <f t="shared" si="28"/>
        <v>2</v>
      </c>
      <c r="O206" s="109" t="s">
        <v>1231</v>
      </c>
      <c r="P206" s="83" t="s">
        <v>1232</v>
      </c>
      <c r="Q206" s="68">
        <v>2007</v>
      </c>
      <c r="R206" s="138" t="s">
        <v>1233</v>
      </c>
      <c r="S206" s="81"/>
      <c r="T206" s="138" t="s">
        <v>1234</v>
      </c>
      <c r="U206" s="138" t="s">
        <v>1234</v>
      </c>
      <c r="V206" s="64" t="s">
        <v>1235</v>
      </c>
      <c r="W206" s="85" t="s">
        <v>692</v>
      </c>
      <c r="X206" s="195" t="s">
        <v>1236</v>
      </c>
      <c r="Y206" s="67"/>
      <c r="Z206" s="133"/>
      <c r="AA206" s="133"/>
      <c r="AB206" s="133"/>
      <c r="AC206" s="133">
        <v>1</v>
      </c>
      <c r="AD206" s="133"/>
      <c r="AE206" s="133">
        <v>1</v>
      </c>
      <c r="AF206" s="133"/>
      <c r="AG206" s="133"/>
      <c r="AH206" s="133"/>
      <c r="AI206" s="143">
        <f t="shared" si="29"/>
        <v>2</v>
      </c>
      <c r="AJ206" s="86"/>
      <c r="AK206" s="86"/>
      <c r="AL206" s="86"/>
      <c r="AM206" s="86"/>
      <c r="AN206" s="86"/>
      <c r="AO206" s="86"/>
      <c r="AP206" s="88">
        <f t="shared" si="25"/>
        <v>0</v>
      </c>
      <c r="AQ206" s="89"/>
      <c r="AR206" s="89"/>
      <c r="AS206" s="89"/>
      <c r="AT206" s="89"/>
      <c r="AU206" s="89"/>
      <c r="AV206" s="89"/>
      <c r="AW206" s="89"/>
      <c r="AX206" s="89"/>
      <c r="AY206" s="89"/>
      <c r="AZ206" s="89"/>
      <c r="BA206" s="89"/>
      <c r="BB206" s="89"/>
      <c r="BC206" s="89"/>
      <c r="BD206" s="89"/>
      <c r="BE206" s="18">
        <f t="shared" si="26"/>
        <v>0</v>
      </c>
      <c r="BF206" s="20">
        <f t="shared" si="27"/>
        <v>2</v>
      </c>
      <c r="BG206" s="90"/>
      <c r="BH206" s="90">
        <v>1</v>
      </c>
      <c r="BI206" s="90">
        <v>1</v>
      </c>
      <c r="BJ206" s="90"/>
      <c r="BK206" s="90"/>
      <c r="BL206" s="90"/>
      <c r="BM206" s="25">
        <f t="shared" si="30"/>
        <v>2</v>
      </c>
      <c r="BN206" s="91">
        <v>1</v>
      </c>
      <c r="BO206" s="91"/>
      <c r="BP206" s="91"/>
      <c r="BQ206" s="91"/>
      <c r="BR206" s="91">
        <v>1</v>
      </c>
      <c r="BS206" s="91"/>
      <c r="BT206" s="91"/>
      <c r="BU206" s="91"/>
      <c r="BV206" s="91"/>
      <c r="BW206" s="23">
        <f t="shared" si="31"/>
        <v>2</v>
      </c>
      <c r="BX206" s="70"/>
      <c r="BY206" s="70"/>
      <c r="BZ206" s="70"/>
      <c r="CA206" s="70"/>
      <c r="CB206" s="70"/>
      <c r="CC206" s="70"/>
      <c r="CD206" s="70"/>
      <c r="CE206" s="194"/>
      <c r="CF206" s="194"/>
      <c r="CG206" s="194"/>
      <c r="CH206" s="194"/>
      <c r="CI206" s="194"/>
      <c r="CJ206" s="194"/>
      <c r="CK206" s="194"/>
      <c r="CL206" s="194"/>
      <c r="CM206" s="194"/>
      <c r="CN206" s="194"/>
      <c r="CO206" s="194"/>
      <c r="CP206" s="194"/>
      <c r="CQ206" s="194"/>
      <c r="CR206" s="194"/>
      <c r="CS206" s="194"/>
      <c r="CT206" s="194"/>
      <c r="CU206" s="194"/>
      <c r="CV206" s="194"/>
      <c r="CW206" s="194"/>
      <c r="CX206" s="194"/>
      <c r="CY206" s="194"/>
      <c r="CZ206" s="194"/>
      <c r="DA206" s="194"/>
      <c r="DB206" s="194"/>
      <c r="DC206" s="194"/>
      <c r="DD206" s="194"/>
      <c r="DE206" s="194"/>
      <c r="DF206" s="194"/>
      <c r="DG206" s="194"/>
      <c r="DH206" s="194"/>
      <c r="DI206" s="194"/>
      <c r="DJ206" s="194"/>
      <c r="DK206" s="194"/>
      <c r="DL206" s="194"/>
      <c r="DM206" s="194"/>
      <c r="DN206" s="194"/>
      <c r="DO206" s="194"/>
      <c r="DP206" s="194"/>
      <c r="DQ206" s="194"/>
      <c r="DR206" s="194"/>
      <c r="DS206" s="194"/>
      <c r="DT206" s="194"/>
      <c r="DU206" s="194"/>
      <c r="DV206" s="194"/>
      <c r="DW206" s="194"/>
      <c r="DX206" s="194"/>
      <c r="DY206" s="194"/>
      <c r="DZ206" s="194"/>
      <c r="EA206" s="194"/>
      <c r="EB206" s="194"/>
      <c r="EC206" s="194"/>
      <c r="ED206" s="194"/>
      <c r="EE206" s="194"/>
      <c r="EF206" s="194"/>
      <c r="EG206" s="194"/>
      <c r="EH206" s="194"/>
      <c r="EI206" s="194"/>
      <c r="EJ206" s="194"/>
      <c r="EK206" s="194"/>
      <c r="EL206" s="194"/>
      <c r="EM206" s="194"/>
      <c r="EN206" s="194"/>
      <c r="EO206" s="194"/>
      <c r="EP206" s="194"/>
      <c r="EQ206" s="194"/>
      <c r="ER206" s="194"/>
      <c r="ES206" s="194"/>
      <c r="ET206" s="194"/>
      <c r="EU206" s="194"/>
      <c r="EV206" s="194"/>
      <c r="EW206" s="194"/>
      <c r="EX206" s="194"/>
      <c r="EY206" s="194"/>
      <c r="EZ206" s="194"/>
      <c r="FA206" s="194"/>
      <c r="FB206" s="194"/>
      <c r="FC206" s="194"/>
      <c r="FD206" s="194"/>
      <c r="FE206" s="194"/>
      <c r="FF206" s="194"/>
      <c r="FG206" s="194"/>
      <c r="FH206" s="194"/>
      <c r="FI206" s="194"/>
      <c r="FJ206" s="194"/>
      <c r="FK206" s="194"/>
      <c r="FL206" s="194"/>
      <c r="FM206" s="194"/>
      <c r="FN206" s="194"/>
      <c r="FO206" s="194"/>
      <c r="FP206" s="194"/>
      <c r="FQ206" s="194"/>
      <c r="FR206" s="194"/>
      <c r="FS206" s="194"/>
      <c r="FT206" s="194"/>
      <c r="FU206" s="194"/>
      <c r="FV206" s="194"/>
      <c r="FW206" s="194"/>
      <c r="FX206" s="194"/>
      <c r="FY206" s="194"/>
      <c r="FZ206" s="194"/>
      <c r="GA206" s="194"/>
      <c r="GB206" s="194"/>
      <c r="GC206" s="194"/>
      <c r="GD206" s="194"/>
      <c r="GE206" s="194"/>
      <c r="GF206" s="194"/>
      <c r="GG206" s="194"/>
      <c r="GH206" s="194"/>
      <c r="GI206" s="194"/>
      <c r="GJ206" s="194"/>
      <c r="GK206" s="194"/>
      <c r="GL206" s="194"/>
      <c r="GM206" s="194"/>
      <c r="GN206" s="194"/>
      <c r="GO206" s="194"/>
      <c r="GP206" s="194"/>
      <c r="GQ206" s="194"/>
      <c r="GR206" s="194"/>
      <c r="GS206" s="194"/>
      <c r="GT206" s="194"/>
      <c r="GU206" s="194"/>
      <c r="GV206" s="194"/>
      <c r="GW206" s="194"/>
      <c r="GX206" s="194"/>
      <c r="GY206" s="194"/>
      <c r="GZ206" s="194"/>
      <c r="HA206" s="194"/>
      <c r="HB206" s="194"/>
      <c r="HC206" s="194"/>
      <c r="HD206" s="194"/>
      <c r="HE206" s="194"/>
      <c r="HF206" s="194"/>
      <c r="HG206" s="194"/>
      <c r="HH206" s="194"/>
      <c r="HI206" s="194"/>
      <c r="HJ206" s="194"/>
      <c r="HK206" s="194"/>
      <c r="HL206" s="194"/>
      <c r="HM206" s="194"/>
      <c r="HN206" s="194"/>
      <c r="HO206" s="194"/>
      <c r="HP206" s="194"/>
      <c r="HQ206" s="194"/>
      <c r="HR206" s="194"/>
      <c r="HS206" s="194"/>
      <c r="HT206" s="194"/>
      <c r="HU206" s="194"/>
      <c r="HV206" s="194"/>
      <c r="HW206" s="194"/>
      <c r="HX206" s="194"/>
      <c r="HY206" s="194"/>
      <c r="HZ206" s="194"/>
      <c r="IA206" s="194"/>
      <c r="IB206" s="194"/>
      <c r="IC206" s="194"/>
      <c r="ID206" s="194"/>
      <c r="IE206" s="194"/>
      <c r="IF206" s="194"/>
      <c r="IG206" s="194"/>
      <c r="IH206" s="194"/>
      <c r="II206" s="194"/>
      <c r="IJ206" s="194"/>
      <c r="IK206" s="194"/>
      <c r="IL206" s="194"/>
      <c r="IM206" s="194"/>
      <c r="IN206" s="194"/>
      <c r="IO206" s="194"/>
      <c r="IP206" s="194"/>
      <c r="IQ206" s="194"/>
      <c r="IR206" s="194"/>
      <c r="IS206" s="194"/>
      <c r="IT206" s="194"/>
      <c r="IU206" s="194"/>
      <c r="IV206" s="194"/>
      <c r="IW206" s="194"/>
      <c r="IX206" s="194"/>
      <c r="IY206" s="194"/>
      <c r="IZ206" s="194"/>
      <c r="JA206" s="194"/>
      <c r="JB206" s="194"/>
      <c r="JC206" s="194"/>
      <c r="JD206" s="194"/>
      <c r="JE206" s="194"/>
      <c r="JF206" s="194"/>
      <c r="JG206" s="194"/>
      <c r="JH206" s="194"/>
      <c r="JI206" s="194"/>
      <c r="JJ206" s="194"/>
      <c r="JK206" s="194"/>
      <c r="JL206" s="194"/>
      <c r="JM206" s="194"/>
      <c r="JN206" s="194"/>
      <c r="JO206" s="194"/>
      <c r="JP206" s="194"/>
      <c r="JQ206" s="194"/>
      <c r="JR206" s="194"/>
      <c r="JS206" s="194"/>
      <c r="JT206" s="194"/>
      <c r="JU206" s="194"/>
      <c r="JV206" s="194"/>
      <c r="JW206" s="194"/>
      <c r="JX206" s="194"/>
      <c r="JY206" s="194"/>
      <c r="JZ206" s="194"/>
      <c r="KA206" s="194"/>
      <c r="KB206" s="194"/>
      <c r="KC206" s="194"/>
    </row>
    <row r="207" spans="1:289" s="92" customFormat="1" ht="127.5" x14ac:dyDescent="0.25">
      <c r="A207" s="373" t="s">
        <v>1237</v>
      </c>
      <c r="B207" s="114"/>
      <c r="C207" s="84"/>
      <c r="D207" s="84"/>
      <c r="E207" s="122">
        <v>2.2000000000000002</v>
      </c>
      <c r="F207" s="115" t="s">
        <v>1464</v>
      </c>
      <c r="G207" s="84"/>
      <c r="H207" s="81"/>
      <c r="I207" s="50"/>
      <c r="J207" s="50"/>
      <c r="K207" s="124"/>
      <c r="L207" s="50"/>
      <c r="M207" s="125"/>
      <c r="N207" s="111">
        <f t="shared" si="28"/>
        <v>2</v>
      </c>
      <c r="O207" s="109" t="s">
        <v>1238</v>
      </c>
      <c r="P207" s="83" t="s">
        <v>1630</v>
      </c>
      <c r="Q207" s="68">
        <v>2007</v>
      </c>
      <c r="R207" s="138" t="s">
        <v>1239</v>
      </c>
      <c r="S207" s="138" t="s">
        <v>1240</v>
      </c>
      <c r="T207" s="81"/>
      <c r="U207" s="138" t="s">
        <v>1241</v>
      </c>
      <c r="V207" s="64" t="s">
        <v>1242</v>
      </c>
      <c r="W207" s="85" t="s">
        <v>1243</v>
      </c>
      <c r="X207" s="195"/>
      <c r="Y207" s="67">
        <v>1</v>
      </c>
      <c r="Z207" s="133">
        <v>1</v>
      </c>
      <c r="AA207" s="133"/>
      <c r="AB207" s="133">
        <v>1</v>
      </c>
      <c r="AC207" s="133"/>
      <c r="AD207" s="133"/>
      <c r="AE207" s="133"/>
      <c r="AF207" s="133"/>
      <c r="AG207" s="133"/>
      <c r="AH207" s="133"/>
      <c r="AI207" s="143">
        <f t="shared" si="29"/>
        <v>2</v>
      </c>
      <c r="AJ207" s="86"/>
      <c r="AK207" s="86">
        <v>1</v>
      </c>
      <c r="AL207" s="86"/>
      <c r="AM207" s="86"/>
      <c r="AN207" s="86"/>
      <c r="AO207" s="86"/>
      <c r="AP207" s="88">
        <f t="shared" si="25"/>
        <v>1</v>
      </c>
      <c r="AQ207" s="89"/>
      <c r="AR207" s="89"/>
      <c r="AS207" s="89"/>
      <c r="AT207" s="89"/>
      <c r="AU207" s="89"/>
      <c r="AV207" s="89"/>
      <c r="AW207" s="89"/>
      <c r="AX207" s="89"/>
      <c r="AY207" s="89"/>
      <c r="AZ207" s="89"/>
      <c r="BA207" s="89"/>
      <c r="BB207" s="89"/>
      <c r="BC207" s="89"/>
      <c r="BD207" s="89"/>
      <c r="BE207" s="18">
        <f t="shared" si="26"/>
        <v>0</v>
      </c>
      <c r="BF207" s="20">
        <f t="shared" si="27"/>
        <v>3</v>
      </c>
      <c r="BG207" s="90"/>
      <c r="BH207" s="90">
        <v>1</v>
      </c>
      <c r="BI207" s="90">
        <v>1</v>
      </c>
      <c r="BJ207" s="90"/>
      <c r="BK207" s="90"/>
      <c r="BL207" s="90"/>
      <c r="BM207" s="25">
        <f t="shared" si="30"/>
        <v>2</v>
      </c>
      <c r="BN207" s="91">
        <v>1</v>
      </c>
      <c r="BO207" s="91"/>
      <c r="BP207" s="91"/>
      <c r="BQ207" s="91"/>
      <c r="BR207" s="91"/>
      <c r="BS207" s="91"/>
      <c r="BT207" s="91"/>
      <c r="BU207" s="91"/>
      <c r="BV207" s="91"/>
      <c r="BW207" s="23">
        <f t="shared" si="31"/>
        <v>1</v>
      </c>
      <c r="BX207" s="70"/>
      <c r="BY207" s="70"/>
      <c r="BZ207" s="70"/>
      <c r="CA207" s="70"/>
      <c r="CB207" s="70"/>
      <c r="CC207" s="70"/>
      <c r="CD207" s="70"/>
      <c r="CE207" s="194"/>
      <c r="CF207" s="194"/>
      <c r="CG207" s="194"/>
      <c r="CH207" s="194"/>
      <c r="CI207" s="194"/>
      <c r="CJ207" s="194"/>
      <c r="CK207" s="194"/>
      <c r="CL207" s="194"/>
      <c r="CM207" s="194"/>
      <c r="CN207" s="194"/>
      <c r="CO207" s="194"/>
      <c r="CP207" s="194"/>
      <c r="CQ207" s="194"/>
      <c r="CR207" s="194"/>
      <c r="CS207" s="194"/>
      <c r="CT207" s="194"/>
      <c r="CU207" s="194"/>
      <c r="CV207" s="194"/>
      <c r="CW207" s="194"/>
      <c r="CX207" s="194"/>
      <c r="CY207" s="194"/>
      <c r="CZ207" s="194"/>
      <c r="DA207" s="194"/>
      <c r="DB207" s="194"/>
      <c r="DC207" s="194"/>
      <c r="DD207" s="194"/>
      <c r="DE207" s="194"/>
      <c r="DF207" s="194"/>
      <c r="DG207" s="194"/>
      <c r="DH207" s="194"/>
      <c r="DI207" s="194"/>
      <c r="DJ207" s="194"/>
      <c r="DK207" s="194"/>
      <c r="DL207" s="194"/>
      <c r="DM207" s="194"/>
      <c r="DN207" s="194"/>
      <c r="DO207" s="194"/>
      <c r="DP207" s="194"/>
      <c r="DQ207" s="194"/>
      <c r="DR207" s="194"/>
      <c r="DS207" s="194"/>
      <c r="DT207" s="194"/>
      <c r="DU207" s="194"/>
      <c r="DV207" s="194"/>
      <c r="DW207" s="194"/>
      <c r="DX207" s="194"/>
      <c r="DY207" s="194"/>
      <c r="DZ207" s="194"/>
      <c r="EA207" s="194"/>
      <c r="EB207" s="194"/>
      <c r="EC207" s="194"/>
      <c r="ED207" s="194"/>
      <c r="EE207" s="194"/>
      <c r="EF207" s="194"/>
      <c r="EG207" s="194"/>
      <c r="EH207" s="194"/>
      <c r="EI207" s="194"/>
      <c r="EJ207" s="194"/>
      <c r="EK207" s="194"/>
      <c r="EL207" s="194"/>
      <c r="EM207" s="194"/>
      <c r="EN207" s="194"/>
      <c r="EO207" s="194"/>
      <c r="EP207" s="194"/>
      <c r="EQ207" s="194"/>
      <c r="ER207" s="194"/>
      <c r="ES207" s="194"/>
      <c r="ET207" s="194"/>
      <c r="EU207" s="194"/>
      <c r="EV207" s="194"/>
      <c r="EW207" s="194"/>
      <c r="EX207" s="194"/>
      <c r="EY207" s="194"/>
      <c r="EZ207" s="194"/>
      <c r="FA207" s="194"/>
      <c r="FB207" s="194"/>
      <c r="FC207" s="194"/>
      <c r="FD207" s="194"/>
      <c r="FE207" s="194"/>
      <c r="FF207" s="194"/>
      <c r="FG207" s="194"/>
      <c r="FH207" s="194"/>
      <c r="FI207" s="194"/>
      <c r="FJ207" s="194"/>
      <c r="FK207" s="194"/>
      <c r="FL207" s="194"/>
      <c r="FM207" s="194"/>
      <c r="FN207" s="194"/>
      <c r="FO207" s="194"/>
      <c r="FP207" s="194"/>
      <c r="FQ207" s="194"/>
      <c r="FR207" s="194"/>
      <c r="FS207" s="194"/>
      <c r="FT207" s="194"/>
      <c r="FU207" s="194"/>
      <c r="FV207" s="194"/>
      <c r="FW207" s="194"/>
      <c r="FX207" s="194"/>
      <c r="FY207" s="194"/>
      <c r="FZ207" s="194"/>
      <c r="GA207" s="194"/>
      <c r="GB207" s="194"/>
      <c r="GC207" s="194"/>
      <c r="GD207" s="194"/>
      <c r="GE207" s="194"/>
      <c r="GF207" s="194"/>
      <c r="GG207" s="194"/>
      <c r="GH207" s="194"/>
      <c r="GI207" s="194"/>
      <c r="GJ207" s="194"/>
      <c r="GK207" s="194"/>
      <c r="GL207" s="194"/>
      <c r="GM207" s="194"/>
      <c r="GN207" s="194"/>
      <c r="GO207" s="194"/>
      <c r="GP207" s="194"/>
      <c r="GQ207" s="194"/>
      <c r="GR207" s="194"/>
      <c r="GS207" s="194"/>
      <c r="GT207" s="194"/>
      <c r="GU207" s="194"/>
      <c r="GV207" s="194"/>
      <c r="GW207" s="194"/>
      <c r="GX207" s="194"/>
      <c r="GY207" s="194"/>
      <c r="GZ207" s="194"/>
      <c r="HA207" s="194"/>
      <c r="HB207" s="194"/>
      <c r="HC207" s="194"/>
      <c r="HD207" s="194"/>
      <c r="HE207" s="194"/>
      <c r="HF207" s="194"/>
      <c r="HG207" s="194"/>
      <c r="HH207" s="194"/>
      <c r="HI207" s="194"/>
      <c r="HJ207" s="194"/>
      <c r="HK207" s="194"/>
      <c r="HL207" s="194"/>
      <c r="HM207" s="194"/>
      <c r="HN207" s="194"/>
      <c r="HO207" s="194"/>
      <c r="HP207" s="194"/>
      <c r="HQ207" s="194"/>
      <c r="HR207" s="194"/>
      <c r="HS207" s="194"/>
      <c r="HT207" s="194"/>
      <c r="HU207" s="194"/>
      <c r="HV207" s="194"/>
      <c r="HW207" s="194"/>
      <c r="HX207" s="194"/>
      <c r="HY207" s="194"/>
      <c r="HZ207" s="194"/>
      <c r="IA207" s="194"/>
      <c r="IB207" s="194"/>
      <c r="IC207" s="194"/>
      <c r="ID207" s="194"/>
      <c r="IE207" s="194"/>
      <c r="IF207" s="194"/>
      <c r="IG207" s="194"/>
      <c r="IH207" s="194"/>
      <c r="II207" s="194"/>
      <c r="IJ207" s="194"/>
      <c r="IK207" s="194"/>
      <c r="IL207" s="194"/>
      <c r="IM207" s="194"/>
      <c r="IN207" s="194"/>
      <c r="IO207" s="194"/>
      <c r="IP207" s="194"/>
      <c r="IQ207" s="194"/>
      <c r="IR207" s="194"/>
      <c r="IS207" s="194"/>
      <c r="IT207" s="194"/>
      <c r="IU207" s="194"/>
      <c r="IV207" s="194"/>
      <c r="IW207" s="194"/>
      <c r="IX207" s="194"/>
      <c r="IY207" s="194"/>
      <c r="IZ207" s="194"/>
      <c r="JA207" s="194"/>
      <c r="JB207" s="194"/>
      <c r="JC207" s="194"/>
      <c r="JD207" s="194"/>
      <c r="JE207" s="194"/>
      <c r="JF207" s="194"/>
      <c r="JG207" s="194"/>
      <c r="JH207" s="194"/>
      <c r="JI207" s="194"/>
      <c r="JJ207" s="194"/>
      <c r="JK207" s="194"/>
      <c r="JL207" s="194"/>
      <c r="JM207" s="194"/>
      <c r="JN207" s="194"/>
      <c r="JO207" s="194"/>
      <c r="JP207" s="194"/>
      <c r="JQ207" s="194"/>
      <c r="JR207" s="194"/>
      <c r="JS207" s="194"/>
      <c r="JT207" s="194"/>
      <c r="JU207" s="194"/>
      <c r="JV207" s="194"/>
      <c r="JW207" s="194"/>
      <c r="JX207" s="194"/>
      <c r="JY207" s="194"/>
      <c r="JZ207" s="194"/>
      <c r="KA207" s="194"/>
      <c r="KB207" s="194"/>
      <c r="KC207" s="194"/>
    </row>
    <row r="208" spans="1:289" s="92" customFormat="1" ht="369.75" x14ac:dyDescent="0.25">
      <c r="A208" s="373" t="s">
        <v>1244</v>
      </c>
      <c r="B208" s="114"/>
      <c r="C208" s="84"/>
      <c r="D208" s="84"/>
      <c r="E208" s="12" t="s">
        <v>600</v>
      </c>
      <c r="F208" s="84"/>
      <c r="G208" s="84"/>
      <c r="H208" s="12" t="s">
        <v>592</v>
      </c>
      <c r="I208" s="50"/>
      <c r="J208" s="50"/>
      <c r="K208" s="124"/>
      <c r="L208" s="50"/>
      <c r="M208" s="125"/>
      <c r="N208" s="111">
        <f t="shared" si="28"/>
        <v>2</v>
      </c>
      <c r="O208" s="109" t="s">
        <v>1245</v>
      </c>
      <c r="P208" s="83" t="s">
        <v>1631</v>
      </c>
      <c r="Q208" s="69">
        <v>2012</v>
      </c>
      <c r="R208" s="138" t="s">
        <v>1246</v>
      </c>
      <c r="S208" s="138" t="s">
        <v>1247</v>
      </c>
      <c r="T208" s="81"/>
      <c r="U208" s="138" t="s">
        <v>1248</v>
      </c>
      <c r="V208" s="64" t="s">
        <v>1249</v>
      </c>
      <c r="W208" s="85" t="s">
        <v>1250</v>
      </c>
      <c r="X208" s="195" t="s">
        <v>1251</v>
      </c>
      <c r="Y208" s="67">
        <v>1</v>
      </c>
      <c r="Z208" s="133"/>
      <c r="AA208" s="133"/>
      <c r="AB208" s="133"/>
      <c r="AC208" s="133">
        <v>1</v>
      </c>
      <c r="AD208" s="133"/>
      <c r="AE208" s="133"/>
      <c r="AF208" s="133"/>
      <c r="AG208" s="133"/>
      <c r="AH208" s="133"/>
      <c r="AI208" s="143">
        <f t="shared" si="29"/>
        <v>1</v>
      </c>
      <c r="AJ208" s="86"/>
      <c r="AK208" s="86"/>
      <c r="AL208" s="86"/>
      <c r="AM208" s="86"/>
      <c r="AN208" s="86">
        <v>1</v>
      </c>
      <c r="AO208" s="86"/>
      <c r="AP208" s="88">
        <f t="shared" si="25"/>
        <v>1</v>
      </c>
      <c r="AQ208" s="89"/>
      <c r="AR208" s="89"/>
      <c r="AS208" s="89"/>
      <c r="AT208" s="89"/>
      <c r="AU208" s="89"/>
      <c r="AV208" s="89"/>
      <c r="AW208" s="89"/>
      <c r="AX208" s="89"/>
      <c r="AY208" s="89"/>
      <c r="AZ208" s="89"/>
      <c r="BA208" s="89"/>
      <c r="BB208" s="89"/>
      <c r="BC208" s="89"/>
      <c r="BD208" s="89"/>
      <c r="BE208" s="18">
        <f t="shared" si="26"/>
        <v>0</v>
      </c>
      <c r="BF208" s="20">
        <f t="shared" si="27"/>
        <v>2</v>
      </c>
      <c r="BG208" s="90"/>
      <c r="BH208" s="90"/>
      <c r="BI208" s="90">
        <v>1</v>
      </c>
      <c r="BJ208" s="90"/>
      <c r="BK208" s="90"/>
      <c r="BL208" s="90"/>
      <c r="BM208" s="25">
        <f t="shared" si="30"/>
        <v>1</v>
      </c>
      <c r="BN208" s="91"/>
      <c r="BO208" s="91"/>
      <c r="BP208" s="91"/>
      <c r="BQ208" s="91"/>
      <c r="BR208" s="91">
        <v>1</v>
      </c>
      <c r="BS208" s="91"/>
      <c r="BT208" s="91"/>
      <c r="BU208" s="91"/>
      <c r="BV208" s="91"/>
      <c r="BW208" s="23">
        <f t="shared" si="31"/>
        <v>1</v>
      </c>
      <c r="BX208" s="70"/>
      <c r="BY208" s="70"/>
      <c r="BZ208" s="70"/>
      <c r="CA208" s="70"/>
      <c r="CB208" s="70"/>
      <c r="CC208" s="70"/>
      <c r="CD208" s="70"/>
      <c r="CE208" s="194"/>
      <c r="CF208" s="194"/>
      <c r="CG208" s="194"/>
      <c r="CH208" s="194"/>
      <c r="CI208" s="194"/>
      <c r="CJ208" s="194"/>
      <c r="CK208" s="194"/>
      <c r="CL208" s="194"/>
      <c r="CM208" s="194"/>
      <c r="CN208" s="194"/>
      <c r="CO208" s="194"/>
      <c r="CP208" s="194"/>
      <c r="CQ208" s="194"/>
      <c r="CR208" s="194"/>
      <c r="CS208" s="194"/>
      <c r="CT208" s="194"/>
      <c r="CU208" s="194"/>
      <c r="CV208" s="194"/>
      <c r="CW208" s="194"/>
      <c r="CX208" s="194"/>
      <c r="CY208" s="194"/>
      <c r="CZ208" s="194"/>
      <c r="DA208" s="194"/>
      <c r="DB208" s="194"/>
      <c r="DC208" s="194"/>
      <c r="DD208" s="194"/>
      <c r="DE208" s="194"/>
      <c r="DF208" s="194"/>
      <c r="DG208" s="194"/>
      <c r="DH208" s="194"/>
      <c r="DI208" s="194"/>
      <c r="DJ208" s="194"/>
      <c r="DK208" s="194"/>
      <c r="DL208" s="194"/>
      <c r="DM208" s="194"/>
      <c r="DN208" s="194"/>
      <c r="DO208" s="194"/>
      <c r="DP208" s="194"/>
      <c r="DQ208" s="194"/>
      <c r="DR208" s="194"/>
      <c r="DS208" s="194"/>
      <c r="DT208" s="194"/>
      <c r="DU208" s="194"/>
      <c r="DV208" s="194"/>
      <c r="DW208" s="194"/>
      <c r="DX208" s="194"/>
      <c r="DY208" s="194"/>
      <c r="DZ208" s="194"/>
      <c r="EA208" s="194"/>
      <c r="EB208" s="194"/>
      <c r="EC208" s="194"/>
      <c r="ED208" s="194"/>
      <c r="EE208" s="194"/>
      <c r="EF208" s="194"/>
      <c r="EG208" s="194"/>
      <c r="EH208" s="194"/>
      <c r="EI208" s="194"/>
      <c r="EJ208" s="194"/>
      <c r="EK208" s="194"/>
      <c r="EL208" s="194"/>
      <c r="EM208" s="194"/>
      <c r="EN208" s="194"/>
      <c r="EO208" s="194"/>
      <c r="EP208" s="194"/>
      <c r="EQ208" s="194"/>
      <c r="ER208" s="194"/>
      <c r="ES208" s="194"/>
      <c r="ET208" s="194"/>
      <c r="EU208" s="194"/>
      <c r="EV208" s="194"/>
      <c r="EW208" s="194"/>
      <c r="EX208" s="194"/>
      <c r="EY208" s="194"/>
      <c r="EZ208" s="194"/>
      <c r="FA208" s="194"/>
      <c r="FB208" s="194"/>
      <c r="FC208" s="194"/>
      <c r="FD208" s="194"/>
      <c r="FE208" s="194"/>
      <c r="FF208" s="194"/>
      <c r="FG208" s="194"/>
      <c r="FH208" s="194"/>
      <c r="FI208" s="194"/>
      <c r="FJ208" s="194"/>
      <c r="FK208" s="194"/>
      <c r="FL208" s="194"/>
      <c r="FM208" s="194"/>
      <c r="FN208" s="194"/>
      <c r="FO208" s="194"/>
      <c r="FP208" s="194"/>
      <c r="FQ208" s="194"/>
      <c r="FR208" s="194"/>
      <c r="FS208" s="194"/>
      <c r="FT208" s="194"/>
      <c r="FU208" s="194"/>
      <c r="FV208" s="194"/>
      <c r="FW208" s="194"/>
      <c r="FX208" s="194"/>
      <c r="FY208" s="194"/>
      <c r="FZ208" s="194"/>
      <c r="GA208" s="194"/>
      <c r="GB208" s="194"/>
      <c r="GC208" s="194"/>
      <c r="GD208" s="194"/>
      <c r="GE208" s="194"/>
      <c r="GF208" s="194"/>
      <c r="GG208" s="194"/>
      <c r="GH208" s="194"/>
      <c r="GI208" s="194"/>
      <c r="GJ208" s="194"/>
      <c r="GK208" s="194"/>
      <c r="GL208" s="194"/>
      <c r="GM208" s="194"/>
      <c r="GN208" s="194"/>
      <c r="GO208" s="194"/>
      <c r="GP208" s="194"/>
      <c r="GQ208" s="194"/>
      <c r="GR208" s="194"/>
      <c r="GS208" s="194"/>
      <c r="GT208" s="194"/>
      <c r="GU208" s="194"/>
      <c r="GV208" s="194"/>
      <c r="GW208" s="194"/>
      <c r="GX208" s="194"/>
      <c r="GY208" s="194"/>
      <c r="GZ208" s="194"/>
      <c r="HA208" s="194"/>
      <c r="HB208" s="194"/>
      <c r="HC208" s="194"/>
      <c r="HD208" s="194"/>
      <c r="HE208" s="194"/>
      <c r="HF208" s="194"/>
      <c r="HG208" s="194"/>
      <c r="HH208" s="194"/>
      <c r="HI208" s="194"/>
      <c r="HJ208" s="194"/>
      <c r="HK208" s="194"/>
      <c r="HL208" s="194"/>
      <c r="HM208" s="194"/>
      <c r="HN208" s="194"/>
      <c r="HO208" s="194"/>
      <c r="HP208" s="194"/>
      <c r="HQ208" s="194"/>
      <c r="HR208" s="194"/>
      <c r="HS208" s="194"/>
      <c r="HT208" s="194"/>
      <c r="HU208" s="194"/>
      <c r="HV208" s="194"/>
      <c r="HW208" s="194"/>
      <c r="HX208" s="194"/>
      <c r="HY208" s="194"/>
      <c r="HZ208" s="194"/>
      <c r="IA208" s="194"/>
      <c r="IB208" s="194"/>
      <c r="IC208" s="194"/>
      <c r="ID208" s="194"/>
      <c r="IE208" s="194"/>
      <c r="IF208" s="194"/>
      <c r="IG208" s="194"/>
      <c r="IH208" s="194"/>
      <c r="II208" s="194"/>
      <c r="IJ208" s="194"/>
      <c r="IK208" s="194"/>
      <c r="IL208" s="194"/>
      <c r="IM208" s="194"/>
      <c r="IN208" s="194"/>
      <c r="IO208" s="194"/>
      <c r="IP208" s="194"/>
      <c r="IQ208" s="194"/>
      <c r="IR208" s="194"/>
      <c r="IS208" s="194"/>
      <c r="IT208" s="194"/>
      <c r="IU208" s="194"/>
      <c r="IV208" s="194"/>
      <c r="IW208" s="194"/>
      <c r="IX208" s="194"/>
      <c r="IY208" s="194"/>
      <c r="IZ208" s="194"/>
      <c r="JA208" s="194"/>
      <c r="JB208" s="194"/>
      <c r="JC208" s="194"/>
      <c r="JD208" s="194"/>
      <c r="JE208" s="194"/>
      <c r="JF208" s="194"/>
      <c r="JG208" s="194"/>
      <c r="JH208" s="194"/>
      <c r="JI208" s="194"/>
      <c r="JJ208" s="194"/>
      <c r="JK208" s="194"/>
      <c r="JL208" s="194"/>
      <c r="JM208" s="194"/>
      <c r="JN208" s="194"/>
      <c r="JO208" s="194"/>
      <c r="JP208" s="194"/>
      <c r="JQ208" s="194"/>
      <c r="JR208" s="194"/>
      <c r="JS208" s="194"/>
      <c r="JT208" s="194"/>
      <c r="JU208" s="194"/>
      <c r="JV208" s="194"/>
      <c r="JW208" s="194"/>
      <c r="JX208" s="194"/>
      <c r="JY208" s="194"/>
      <c r="JZ208" s="194"/>
      <c r="KA208" s="194"/>
      <c r="KB208" s="194"/>
      <c r="KC208" s="194"/>
    </row>
    <row r="209" spans="1:289" s="92" customFormat="1" ht="165.75" x14ac:dyDescent="0.25">
      <c r="A209" s="373" t="s">
        <v>1252</v>
      </c>
      <c r="B209" s="114"/>
      <c r="C209" s="84"/>
      <c r="D209" s="84"/>
      <c r="E209" s="115" t="s">
        <v>1504</v>
      </c>
      <c r="F209" s="84"/>
      <c r="G209" s="115" t="s">
        <v>1464</v>
      </c>
      <c r="H209" s="81"/>
      <c r="I209" s="50"/>
      <c r="J209" s="50"/>
      <c r="K209" s="124"/>
      <c r="L209" s="50"/>
      <c r="M209" s="125"/>
      <c r="N209" s="111">
        <f t="shared" si="28"/>
        <v>2</v>
      </c>
      <c r="O209" s="109" t="s">
        <v>1253</v>
      </c>
      <c r="P209" s="83" t="s">
        <v>1254</v>
      </c>
      <c r="Q209" s="68">
        <v>2010</v>
      </c>
      <c r="R209" s="138" t="s">
        <v>1255</v>
      </c>
      <c r="S209" s="138" t="s">
        <v>1256</v>
      </c>
      <c r="T209" s="81"/>
      <c r="U209" s="81"/>
      <c r="V209" s="64" t="s">
        <v>1257</v>
      </c>
      <c r="W209" s="85" t="s">
        <v>1202</v>
      </c>
      <c r="X209" s="195"/>
      <c r="Y209" s="67"/>
      <c r="Z209" s="133"/>
      <c r="AA209" s="133"/>
      <c r="AB209" s="133"/>
      <c r="AC209" s="133">
        <v>1</v>
      </c>
      <c r="AD209" s="133">
        <v>1</v>
      </c>
      <c r="AE209" s="133">
        <v>1</v>
      </c>
      <c r="AF209" s="133"/>
      <c r="AG209" s="133"/>
      <c r="AH209" s="133"/>
      <c r="AI209" s="143">
        <f t="shared" si="29"/>
        <v>3</v>
      </c>
      <c r="AJ209" s="86">
        <v>1</v>
      </c>
      <c r="AK209" s="86">
        <v>1</v>
      </c>
      <c r="AL209" s="86"/>
      <c r="AM209" s="86">
        <v>1</v>
      </c>
      <c r="AN209" s="86"/>
      <c r="AO209" s="86"/>
      <c r="AP209" s="88">
        <f t="shared" si="25"/>
        <v>3</v>
      </c>
      <c r="AQ209" s="89"/>
      <c r="AR209" s="89"/>
      <c r="AS209" s="89"/>
      <c r="AT209" s="89"/>
      <c r="AU209" s="89"/>
      <c r="AV209" s="89"/>
      <c r="AW209" s="89"/>
      <c r="AX209" s="89"/>
      <c r="AY209" s="89"/>
      <c r="AZ209" s="89"/>
      <c r="BA209" s="89"/>
      <c r="BB209" s="89"/>
      <c r="BC209" s="89"/>
      <c r="BD209" s="89"/>
      <c r="BE209" s="18">
        <f t="shared" si="26"/>
        <v>0</v>
      </c>
      <c r="BF209" s="20">
        <f t="shared" si="27"/>
        <v>6</v>
      </c>
      <c r="BG209" s="90">
        <v>1</v>
      </c>
      <c r="BH209" s="90"/>
      <c r="BI209" s="90"/>
      <c r="BJ209" s="90">
        <v>1</v>
      </c>
      <c r="BK209" s="90">
        <v>1</v>
      </c>
      <c r="BL209" s="90"/>
      <c r="BM209" s="25">
        <f t="shared" si="30"/>
        <v>3</v>
      </c>
      <c r="BN209" s="91"/>
      <c r="BO209" s="91">
        <v>1</v>
      </c>
      <c r="BP209" s="91"/>
      <c r="BQ209" s="91"/>
      <c r="BR209" s="91"/>
      <c r="BS209" s="91"/>
      <c r="BT209" s="91"/>
      <c r="BU209" s="91">
        <v>1</v>
      </c>
      <c r="BV209" s="91"/>
      <c r="BW209" s="23">
        <f t="shared" si="31"/>
        <v>2</v>
      </c>
      <c r="BX209" s="70"/>
      <c r="BY209" s="70"/>
      <c r="BZ209" s="70"/>
      <c r="CA209" s="70"/>
      <c r="CB209" s="70"/>
      <c r="CC209" s="70"/>
      <c r="CD209" s="70"/>
      <c r="CE209" s="194"/>
      <c r="CF209" s="194"/>
      <c r="CG209" s="194"/>
      <c r="CH209" s="194"/>
      <c r="CI209" s="194"/>
      <c r="CJ209" s="194"/>
      <c r="CK209" s="194"/>
      <c r="CL209" s="194"/>
      <c r="CM209" s="194"/>
      <c r="CN209" s="194"/>
      <c r="CO209" s="194"/>
      <c r="CP209" s="194"/>
      <c r="CQ209" s="194"/>
      <c r="CR209" s="194"/>
      <c r="CS209" s="194"/>
      <c r="CT209" s="194"/>
      <c r="CU209" s="194"/>
      <c r="CV209" s="194"/>
      <c r="CW209" s="194"/>
      <c r="CX209" s="194"/>
      <c r="CY209" s="194"/>
      <c r="CZ209" s="194"/>
      <c r="DA209" s="194"/>
      <c r="DB209" s="194"/>
      <c r="DC209" s="194"/>
      <c r="DD209" s="194"/>
      <c r="DE209" s="194"/>
      <c r="DF209" s="194"/>
      <c r="DG209" s="194"/>
      <c r="DH209" s="194"/>
      <c r="DI209" s="194"/>
      <c r="DJ209" s="194"/>
      <c r="DK209" s="194"/>
      <c r="DL209" s="194"/>
      <c r="DM209" s="194"/>
      <c r="DN209" s="194"/>
      <c r="DO209" s="194"/>
      <c r="DP209" s="194"/>
      <c r="DQ209" s="194"/>
      <c r="DR209" s="194"/>
      <c r="DS209" s="194"/>
      <c r="DT209" s="194"/>
      <c r="DU209" s="194"/>
      <c r="DV209" s="194"/>
      <c r="DW209" s="194"/>
      <c r="DX209" s="194"/>
      <c r="DY209" s="194"/>
      <c r="DZ209" s="194"/>
      <c r="EA209" s="194"/>
      <c r="EB209" s="194"/>
      <c r="EC209" s="194"/>
      <c r="ED209" s="194"/>
      <c r="EE209" s="194"/>
      <c r="EF209" s="194"/>
      <c r="EG209" s="194"/>
      <c r="EH209" s="194"/>
      <c r="EI209" s="194"/>
      <c r="EJ209" s="194"/>
      <c r="EK209" s="194"/>
      <c r="EL209" s="194"/>
      <c r="EM209" s="194"/>
      <c r="EN209" s="194"/>
      <c r="EO209" s="194"/>
      <c r="EP209" s="194"/>
      <c r="EQ209" s="194"/>
      <c r="ER209" s="194"/>
      <c r="ES209" s="194"/>
      <c r="ET209" s="194"/>
      <c r="EU209" s="194"/>
      <c r="EV209" s="194"/>
      <c r="EW209" s="194"/>
      <c r="EX209" s="194"/>
      <c r="EY209" s="194"/>
      <c r="EZ209" s="194"/>
      <c r="FA209" s="194"/>
      <c r="FB209" s="194"/>
      <c r="FC209" s="194"/>
      <c r="FD209" s="194"/>
      <c r="FE209" s="194"/>
      <c r="FF209" s="194"/>
      <c r="FG209" s="194"/>
      <c r="FH209" s="194"/>
      <c r="FI209" s="194"/>
      <c r="FJ209" s="194"/>
      <c r="FK209" s="194"/>
      <c r="FL209" s="194"/>
      <c r="FM209" s="194"/>
      <c r="FN209" s="194"/>
      <c r="FO209" s="194"/>
      <c r="FP209" s="194"/>
      <c r="FQ209" s="194"/>
      <c r="FR209" s="194"/>
      <c r="FS209" s="194"/>
      <c r="FT209" s="194"/>
      <c r="FU209" s="194"/>
      <c r="FV209" s="194"/>
      <c r="FW209" s="194"/>
      <c r="FX209" s="194"/>
      <c r="FY209" s="194"/>
      <c r="FZ209" s="194"/>
      <c r="GA209" s="194"/>
      <c r="GB209" s="194"/>
      <c r="GC209" s="194"/>
      <c r="GD209" s="194"/>
      <c r="GE209" s="194"/>
      <c r="GF209" s="194"/>
      <c r="GG209" s="194"/>
      <c r="GH209" s="194"/>
      <c r="GI209" s="194"/>
      <c r="GJ209" s="194"/>
      <c r="GK209" s="194"/>
      <c r="GL209" s="194"/>
      <c r="GM209" s="194"/>
      <c r="GN209" s="194"/>
      <c r="GO209" s="194"/>
      <c r="GP209" s="194"/>
      <c r="GQ209" s="194"/>
      <c r="GR209" s="194"/>
      <c r="GS209" s="194"/>
      <c r="GT209" s="194"/>
      <c r="GU209" s="194"/>
      <c r="GV209" s="194"/>
      <c r="GW209" s="194"/>
      <c r="GX209" s="194"/>
      <c r="GY209" s="194"/>
      <c r="GZ209" s="194"/>
      <c r="HA209" s="194"/>
      <c r="HB209" s="194"/>
      <c r="HC209" s="194"/>
      <c r="HD209" s="194"/>
      <c r="HE209" s="194"/>
      <c r="HF209" s="194"/>
      <c r="HG209" s="194"/>
      <c r="HH209" s="194"/>
      <c r="HI209" s="194"/>
      <c r="HJ209" s="194"/>
      <c r="HK209" s="194"/>
      <c r="HL209" s="194"/>
      <c r="HM209" s="194"/>
      <c r="HN209" s="194"/>
      <c r="HO209" s="194"/>
      <c r="HP209" s="194"/>
      <c r="HQ209" s="194"/>
      <c r="HR209" s="194"/>
      <c r="HS209" s="194"/>
      <c r="HT209" s="194"/>
      <c r="HU209" s="194"/>
      <c r="HV209" s="194"/>
      <c r="HW209" s="194"/>
      <c r="HX209" s="194"/>
      <c r="HY209" s="194"/>
      <c r="HZ209" s="194"/>
      <c r="IA209" s="194"/>
      <c r="IB209" s="194"/>
      <c r="IC209" s="194"/>
      <c r="ID209" s="194"/>
      <c r="IE209" s="194"/>
      <c r="IF209" s="194"/>
      <c r="IG209" s="194"/>
      <c r="IH209" s="194"/>
      <c r="II209" s="194"/>
      <c r="IJ209" s="194"/>
      <c r="IK209" s="194"/>
      <c r="IL209" s="194"/>
      <c r="IM209" s="194"/>
      <c r="IN209" s="194"/>
      <c r="IO209" s="194"/>
      <c r="IP209" s="194"/>
      <c r="IQ209" s="194"/>
      <c r="IR209" s="194"/>
      <c r="IS209" s="194"/>
      <c r="IT209" s="194"/>
      <c r="IU209" s="194"/>
      <c r="IV209" s="194"/>
      <c r="IW209" s="194"/>
      <c r="IX209" s="194"/>
      <c r="IY209" s="194"/>
      <c r="IZ209" s="194"/>
      <c r="JA209" s="194"/>
      <c r="JB209" s="194"/>
      <c r="JC209" s="194"/>
      <c r="JD209" s="194"/>
      <c r="JE209" s="194"/>
      <c r="JF209" s="194"/>
      <c r="JG209" s="194"/>
      <c r="JH209" s="194"/>
      <c r="JI209" s="194"/>
      <c r="JJ209" s="194"/>
      <c r="JK209" s="194"/>
      <c r="JL209" s="194"/>
      <c r="JM209" s="194"/>
      <c r="JN209" s="194"/>
      <c r="JO209" s="194"/>
      <c r="JP209" s="194"/>
      <c r="JQ209" s="194"/>
      <c r="JR209" s="194"/>
      <c r="JS209" s="194"/>
      <c r="JT209" s="194"/>
      <c r="JU209" s="194"/>
      <c r="JV209" s="194"/>
      <c r="JW209" s="194"/>
      <c r="JX209" s="194"/>
      <c r="JY209" s="194"/>
      <c r="JZ209" s="194"/>
      <c r="KA209" s="194"/>
      <c r="KB209" s="194"/>
      <c r="KC209" s="194"/>
    </row>
    <row r="210" spans="1:289" s="92" customFormat="1" ht="191.25" x14ac:dyDescent="0.25">
      <c r="A210" s="373" t="s">
        <v>1258</v>
      </c>
      <c r="B210" s="114"/>
      <c r="C210" s="84"/>
      <c r="D210" s="84"/>
      <c r="E210" s="115" t="s">
        <v>1505</v>
      </c>
      <c r="F210" s="115" t="s">
        <v>1466</v>
      </c>
      <c r="G210" s="84"/>
      <c r="H210" s="81"/>
      <c r="I210" s="50"/>
      <c r="J210" s="50"/>
      <c r="K210" s="124"/>
      <c r="L210" s="50"/>
      <c r="M210" s="125"/>
      <c r="N210" s="111">
        <f t="shared" si="28"/>
        <v>2</v>
      </c>
      <c r="O210" s="109" t="s">
        <v>1259</v>
      </c>
      <c r="P210" s="83" t="s">
        <v>1260</v>
      </c>
      <c r="Q210" s="68">
        <v>2008</v>
      </c>
      <c r="R210" s="138" t="s">
        <v>1261</v>
      </c>
      <c r="S210" s="138" t="s">
        <v>1262</v>
      </c>
      <c r="T210" s="81"/>
      <c r="U210" s="139" t="s">
        <v>1263</v>
      </c>
      <c r="V210" s="64" t="s">
        <v>1264</v>
      </c>
      <c r="W210" s="85" t="s">
        <v>1265</v>
      </c>
      <c r="X210" s="195" t="s">
        <v>1266</v>
      </c>
      <c r="Y210" s="67"/>
      <c r="Z210" s="133">
        <v>1</v>
      </c>
      <c r="AA210" s="133">
        <v>1</v>
      </c>
      <c r="AB210" s="133"/>
      <c r="AC210" s="133"/>
      <c r="AD210" s="133"/>
      <c r="AE210" s="133"/>
      <c r="AF210" s="133"/>
      <c r="AG210" s="133"/>
      <c r="AH210" s="133"/>
      <c r="AI210" s="143">
        <f t="shared" si="29"/>
        <v>2</v>
      </c>
      <c r="AJ210" s="86"/>
      <c r="AK210" s="86">
        <v>1</v>
      </c>
      <c r="AL210" s="86"/>
      <c r="AM210" s="86"/>
      <c r="AN210" s="86"/>
      <c r="AO210" s="86"/>
      <c r="AP210" s="88">
        <f t="shared" si="25"/>
        <v>1</v>
      </c>
      <c r="AQ210" s="101">
        <v>1</v>
      </c>
      <c r="AR210" s="101"/>
      <c r="AS210" s="89"/>
      <c r="AT210" s="89"/>
      <c r="AU210" s="89"/>
      <c r="AV210" s="89"/>
      <c r="AW210" s="89"/>
      <c r="AX210" s="89"/>
      <c r="AY210" s="89"/>
      <c r="AZ210" s="89"/>
      <c r="BA210" s="89"/>
      <c r="BB210" s="89"/>
      <c r="BC210" s="89"/>
      <c r="BD210" s="89"/>
      <c r="BE210" s="18">
        <f t="shared" si="26"/>
        <v>1</v>
      </c>
      <c r="BF210" s="20">
        <f t="shared" si="27"/>
        <v>4</v>
      </c>
      <c r="BG210" s="90"/>
      <c r="BH210" s="90"/>
      <c r="BI210" s="90">
        <v>1</v>
      </c>
      <c r="BJ210" s="90">
        <v>1</v>
      </c>
      <c r="BK210" s="90">
        <v>1</v>
      </c>
      <c r="BL210" s="90"/>
      <c r="BM210" s="25">
        <f t="shared" si="30"/>
        <v>3</v>
      </c>
      <c r="BN210" s="91"/>
      <c r="BO210" s="91"/>
      <c r="BP210" s="91"/>
      <c r="BQ210" s="91"/>
      <c r="BR210" s="91"/>
      <c r="BS210" s="91"/>
      <c r="BT210" s="91"/>
      <c r="BU210" s="91">
        <v>1</v>
      </c>
      <c r="BV210" s="91"/>
      <c r="BW210" s="23">
        <f t="shared" si="31"/>
        <v>1</v>
      </c>
      <c r="BX210" s="70"/>
      <c r="BY210" s="70"/>
      <c r="BZ210" s="70"/>
      <c r="CA210" s="70"/>
      <c r="CB210" s="70"/>
      <c r="CC210" s="70"/>
      <c r="CD210" s="70"/>
      <c r="CE210" s="194"/>
      <c r="CF210" s="194"/>
      <c r="CG210" s="194"/>
      <c r="CH210" s="194"/>
      <c r="CI210" s="194"/>
      <c r="CJ210" s="194"/>
      <c r="CK210" s="194"/>
      <c r="CL210" s="194"/>
      <c r="CM210" s="194"/>
      <c r="CN210" s="194"/>
      <c r="CO210" s="194"/>
      <c r="CP210" s="194"/>
      <c r="CQ210" s="194"/>
      <c r="CR210" s="194"/>
      <c r="CS210" s="194"/>
      <c r="CT210" s="194"/>
      <c r="CU210" s="194"/>
      <c r="CV210" s="194"/>
      <c r="CW210" s="194"/>
      <c r="CX210" s="194"/>
      <c r="CY210" s="194"/>
      <c r="CZ210" s="194"/>
      <c r="DA210" s="194"/>
      <c r="DB210" s="194"/>
      <c r="DC210" s="194"/>
      <c r="DD210" s="194"/>
      <c r="DE210" s="194"/>
      <c r="DF210" s="194"/>
      <c r="DG210" s="194"/>
      <c r="DH210" s="194"/>
      <c r="DI210" s="194"/>
      <c r="DJ210" s="194"/>
      <c r="DK210" s="194"/>
      <c r="DL210" s="194"/>
      <c r="DM210" s="194"/>
      <c r="DN210" s="194"/>
      <c r="DO210" s="194"/>
      <c r="DP210" s="194"/>
      <c r="DQ210" s="194"/>
      <c r="DR210" s="194"/>
      <c r="DS210" s="194"/>
      <c r="DT210" s="194"/>
      <c r="DU210" s="194"/>
      <c r="DV210" s="194"/>
      <c r="DW210" s="194"/>
      <c r="DX210" s="194"/>
      <c r="DY210" s="194"/>
      <c r="DZ210" s="194"/>
      <c r="EA210" s="194"/>
      <c r="EB210" s="194"/>
      <c r="EC210" s="194"/>
      <c r="ED210" s="194"/>
      <c r="EE210" s="194"/>
      <c r="EF210" s="194"/>
      <c r="EG210" s="194"/>
      <c r="EH210" s="194"/>
      <c r="EI210" s="194"/>
      <c r="EJ210" s="194"/>
      <c r="EK210" s="194"/>
      <c r="EL210" s="194"/>
      <c r="EM210" s="194"/>
      <c r="EN210" s="194"/>
      <c r="EO210" s="194"/>
      <c r="EP210" s="194"/>
      <c r="EQ210" s="194"/>
      <c r="ER210" s="194"/>
      <c r="ES210" s="194"/>
      <c r="ET210" s="194"/>
      <c r="EU210" s="194"/>
      <c r="EV210" s="194"/>
      <c r="EW210" s="194"/>
      <c r="EX210" s="194"/>
      <c r="EY210" s="194"/>
      <c r="EZ210" s="194"/>
      <c r="FA210" s="194"/>
      <c r="FB210" s="194"/>
      <c r="FC210" s="194"/>
      <c r="FD210" s="194"/>
      <c r="FE210" s="194"/>
      <c r="FF210" s="194"/>
      <c r="FG210" s="194"/>
      <c r="FH210" s="194"/>
      <c r="FI210" s="194"/>
      <c r="FJ210" s="194"/>
      <c r="FK210" s="194"/>
      <c r="FL210" s="194"/>
      <c r="FM210" s="194"/>
      <c r="FN210" s="194"/>
      <c r="FO210" s="194"/>
      <c r="FP210" s="194"/>
      <c r="FQ210" s="194"/>
      <c r="FR210" s="194"/>
      <c r="FS210" s="194"/>
      <c r="FT210" s="194"/>
      <c r="FU210" s="194"/>
      <c r="FV210" s="194"/>
      <c r="FW210" s="194"/>
      <c r="FX210" s="194"/>
      <c r="FY210" s="194"/>
      <c r="FZ210" s="194"/>
      <c r="GA210" s="194"/>
      <c r="GB210" s="194"/>
      <c r="GC210" s="194"/>
      <c r="GD210" s="194"/>
      <c r="GE210" s="194"/>
      <c r="GF210" s="194"/>
      <c r="GG210" s="194"/>
      <c r="GH210" s="194"/>
      <c r="GI210" s="194"/>
      <c r="GJ210" s="194"/>
      <c r="GK210" s="194"/>
      <c r="GL210" s="194"/>
      <c r="GM210" s="194"/>
      <c r="GN210" s="194"/>
      <c r="GO210" s="194"/>
      <c r="GP210" s="194"/>
      <c r="GQ210" s="194"/>
      <c r="GR210" s="194"/>
      <c r="GS210" s="194"/>
      <c r="GT210" s="194"/>
      <c r="GU210" s="194"/>
      <c r="GV210" s="194"/>
      <c r="GW210" s="194"/>
      <c r="GX210" s="194"/>
      <c r="GY210" s="194"/>
      <c r="GZ210" s="194"/>
      <c r="HA210" s="194"/>
      <c r="HB210" s="194"/>
      <c r="HC210" s="194"/>
      <c r="HD210" s="194"/>
      <c r="HE210" s="194"/>
      <c r="HF210" s="194"/>
      <c r="HG210" s="194"/>
      <c r="HH210" s="194"/>
      <c r="HI210" s="194"/>
      <c r="HJ210" s="194"/>
      <c r="HK210" s="194"/>
      <c r="HL210" s="194"/>
      <c r="HM210" s="194"/>
      <c r="HN210" s="194"/>
      <c r="HO210" s="194"/>
      <c r="HP210" s="194"/>
      <c r="HQ210" s="194"/>
      <c r="HR210" s="194"/>
      <c r="HS210" s="194"/>
      <c r="HT210" s="194"/>
      <c r="HU210" s="194"/>
      <c r="HV210" s="194"/>
      <c r="HW210" s="194"/>
      <c r="HX210" s="194"/>
      <c r="HY210" s="194"/>
      <c r="HZ210" s="194"/>
      <c r="IA210" s="194"/>
      <c r="IB210" s="194"/>
      <c r="IC210" s="194"/>
      <c r="ID210" s="194"/>
      <c r="IE210" s="194"/>
      <c r="IF210" s="194"/>
      <c r="IG210" s="194"/>
      <c r="IH210" s="194"/>
      <c r="II210" s="194"/>
      <c r="IJ210" s="194"/>
      <c r="IK210" s="194"/>
      <c r="IL210" s="194"/>
      <c r="IM210" s="194"/>
      <c r="IN210" s="194"/>
      <c r="IO210" s="194"/>
      <c r="IP210" s="194"/>
      <c r="IQ210" s="194"/>
      <c r="IR210" s="194"/>
      <c r="IS210" s="194"/>
      <c r="IT210" s="194"/>
      <c r="IU210" s="194"/>
      <c r="IV210" s="194"/>
      <c r="IW210" s="194"/>
      <c r="IX210" s="194"/>
      <c r="IY210" s="194"/>
      <c r="IZ210" s="194"/>
      <c r="JA210" s="194"/>
      <c r="JB210" s="194"/>
      <c r="JC210" s="194"/>
      <c r="JD210" s="194"/>
      <c r="JE210" s="194"/>
      <c r="JF210" s="194"/>
      <c r="JG210" s="194"/>
      <c r="JH210" s="194"/>
      <c r="JI210" s="194"/>
      <c r="JJ210" s="194"/>
      <c r="JK210" s="194"/>
      <c r="JL210" s="194"/>
      <c r="JM210" s="194"/>
      <c r="JN210" s="194"/>
      <c r="JO210" s="194"/>
      <c r="JP210" s="194"/>
      <c r="JQ210" s="194"/>
      <c r="JR210" s="194"/>
      <c r="JS210" s="194"/>
      <c r="JT210" s="194"/>
      <c r="JU210" s="194"/>
      <c r="JV210" s="194"/>
      <c r="JW210" s="194"/>
      <c r="JX210" s="194"/>
      <c r="JY210" s="194"/>
      <c r="JZ210" s="194"/>
      <c r="KA210" s="194"/>
      <c r="KB210" s="194"/>
      <c r="KC210" s="194"/>
    </row>
    <row r="211" spans="1:289" s="92" customFormat="1" ht="102" x14ac:dyDescent="0.25">
      <c r="A211" s="373" t="s">
        <v>1267</v>
      </c>
      <c r="B211" s="114"/>
      <c r="C211" s="84"/>
      <c r="D211" s="84"/>
      <c r="E211" s="115" t="s">
        <v>1506</v>
      </c>
      <c r="F211" s="84"/>
      <c r="G211" s="84"/>
      <c r="H211" s="12" t="s">
        <v>44</v>
      </c>
      <c r="I211" s="50"/>
      <c r="J211" s="50"/>
      <c r="K211" s="124"/>
      <c r="L211" s="50"/>
      <c r="M211" s="125"/>
      <c r="N211" s="111">
        <f t="shared" si="28"/>
        <v>2</v>
      </c>
      <c r="O211" s="109" t="s">
        <v>1268</v>
      </c>
      <c r="P211" s="83" t="s">
        <v>1269</v>
      </c>
      <c r="Q211" s="69">
        <v>2006</v>
      </c>
      <c r="R211" s="138" t="s">
        <v>1270</v>
      </c>
      <c r="S211" s="138" t="s">
        <v>1271</v>
      </c>
      <c r="T211" s="81"/>
      <c r="U211" s="81"/>
      <c r="V211" s="64" t="s">
        <v>1272</v>
      </c>
      <c r="W211" s="85" t="s">
        <v>1273</v>
      </c>
      <c r="X211" s="195" t="s">
        <v>1274</v>
      </c>
      <c r="Y211" s="67">
        <v>1</v>
      </c>
      <c r="Z211" s="133"/>
      <c r="AA211" s="133"/>
      <c r="AB211" s="133"/>
      <c r="AC211" s="133">
        <v>1</v>
      </c>
      <c r="AD211" s="133"/>
      <c r="AE211" s="133"/>
      <c r="AF211" s="133"/>
      <c r="AG211" s="133"/>
      <c r="AH211" s="133"/>
      <c r="AI211" s="143">
        <f t="shared" si="29"/>
        <v>1</v>
      </c>
      <c r="AJ211" s="86"/>
      <c r="AK211" s="86"/>
      <c r="AL211" s="86"/>
      <c r="AM211" s="86"/>
      <c r="AN211" s="86"/>
      <c r="AO211" s="86"/>
      <c r="AP211" s="88">
        <f t="shared" si="25"/>
        <v>0</v>
      </c>
      <c r="AQ211" s="89"/>
      <c r="AR211" s="89"/>
      <c r="AS211" s="89"/>
      <c r="AT211" s="89"/>
      <c r="AU211" s="89"/>
      <c r="AV211" s="89"/>
      <c r="AW211" s="89"/>
      <c r="AX211" s="89"/>
      <c r="AY211" s="89"/>
      <c r="AZ211" s="89"/>
      <c r="BA211" s="89"/>
      <c r="BB211" s="89"/>
      <c r="BC211" s="89"/>
      <c r="BD211" s="89"/>
      <c r="BE211" s="18">
        <f t="shared" si="26"/>
        <v>0</v>
      </c>
      <c r="BF211" s="20">
        <f t="shared" si="27"/>
        <v>1</v>
      </c>
      <c r="BG211" s="90"/>
      <c r="BH211" s="90">
        <v>1</v>
      </c>
      <c r="BI211" s="90">
        <v>1</v>
      </c>
      <c r="BJ211" s="90"/>
      <c r="BK211" s="90"/>
      <c r="BL211" s="90"/>
      <c r="BM211" s="25">
        <f t="shared" si="30"/>
        <v>2</v>
      </c>
      <c r="BN211" s="91">
        <v>1</v>
      </c>
      <c r="BO211" s="91"/>
      <c r="BP211" s="91"/>
      <c r="BQ211" s="91"/>
      <c r="BR211" s="91">
        <v>1</v>
      </c>
      <c r="BS211" s="91"/>
      <c r="BT211" s="91"/>
      <c r="BU211" s="91"/>
      <c r="BV211" s="91"/>
      <c r="BW211" s="23">
        <f t="shared" si="31"/>
        <v>2</v>
      </c>
      <c r="BX211" s="70"/>
      <c r="BY211" s="70"/>
      <c r="BZ211" s="70"/>
      <c r="CA211" s="70"/>
      <c r="CB211" s="70"/>
      <c r="CC211" s="70"/>
      <c r="CD211" s="70"/>
      <c r="CE211" s="194"/>
      <c r="CF211" s="194"/>
      <c r="CG211" s="194"/>
      <c r="CH211" s="194"/>
      <c r="CI211" s="194"/>
      <c r="CJ211" s="194"/>
      <c r="CK211" s="194"/>
      <c r="CL211" s="194"/>
      <c r="CM211" s="194"/>
      <c r="CN211" s="194"/>
      <c r="CO211" s="194"/>
      <c r="CP211" s="194"/>
      <c r="CQ211" s="194"/>
      <c r="CR211" s="194"/>
      <c r="CS211" s="194"/>
      <c r="CT211" s="194"/>
      <c r="CU211" s="194"/>
      <c r="CV211" s="194"/>
      <c r="CW211" s="194"/>
      <c r="CX211" s="194"/>
      <c r="CY211" s="194"/>
      <c r="CZ211" s="194"/>
      <c r="DA211" s="194"/>
      <c r="DB211" s="194"/>
      <c r="DC211" s="194"/>
      <c r="DD211" s="194"/>
      <c r="DE211" s="194"/>
      <c r="DF211" s="194"/>
      <c r="DG211" s="194"/>
      <c r="DH211" s="194"/>
      <c r="DI211" s="194"/>
      <c r="DJ211" s="194"/>
      <c r="DK211" s="194"/>
      <c r="DL211" s="194"/>
      <c r="DM211" s="194"/>
      <c r="DN211" s="194"/>
      <c r="DO211" s="194"/>
      <c r="DP211" s="194"/>
      <c r="DQ211" s="194"/>
      <c r="DR211" s="194"/>
      <c r="DS211" s="194"/>
      <c r="DT211" s="194"/>
      <c r="DU211" s="194"/>
      <c r="DV211" s="194"/>
      <c r="DW211" s="194"/>
      <c r="DX211" s="194"/>
      <c r="DY211" s="194"/>
      <c r="DZ211" s="194"/>
      <c r="EA211" s="194"/>
      <c r="EB211" s="194"/>
      <c r="EC211" s="194"/>
      <c r="ED211" s="194"/>
      <c r="EE211" s="194"/>
      <c r="EF211" s="194"/>
      <c r="EG211" s="194"/>
      <c r="EH211" s="194"/>
      <c r="EI211" s="194"/>
      <c r="EJ211" s="194"/>
      <c r="EK211" s="194"/>
      <c r="EL211" s="194"/>
      <c r="EM211" s="194"/>
      <c r="EN211" s="194"/>
      <c r="EO211" s="194"/>
      <c r="EP211" s="194"/>
      <c r="EQ211" s="194"/>
      <c r="ER211" s="194"/>
      <c r="ES211" s="194"/>
      <c r="ET211" s="194"/>
      <c r="EU211" s="194"/>
      <c r="EV211" s="194"/>
      <c r="EW211" s="194"/>
      <c r="EX211" s="194"/>
      <c r="EY211" s="194"/>
      <c r="EZ211" s="194"/>
      <c r="FA211" s="194"/>
      <c r="FB211" s="194"/>
      <c r="FC211" s="194"/>
      <c r="FD211" s="194"/>
      <c r="FE211" s="194"/>
      <c r="FF211" s="194"/>
      <c r="FG211" s="194"/>
      <c r="FH211" s="194"/>
      <c r="FI211" s="194"/>
      <c r="FJ211" s="194"/>
      <c r="FK211" s="194"/>
      <c r="FL211" s="194"/>
      <c r="FM211" s="194"/>
      <c r="FN211" s="194"/>
      <c r="FO211" s="194"/>
      <c r="FP211" s="194"/>
      <c r="FQ211" s="194"/>
      <c r="FR211" s="194"/>
      <c r="FS211" s="194"/>
      <c r="FT211" s="194"/>
      <c r="FU211" s="194"/>
      <c r="FV211" s="194"/>
      <c r="FW211" s="194"/>
      <c r="FX211" s="194"/>
      <c r="FY211" s="194"/>
      <c r="FZ211" s="194"/>
      <c r="GA211" s="194"/>
      <c r="GB211" s="194"/>
      <c r="GC211" s="194"/>
      <c r="GD211" s="194"/>
      <c r="GE211" s="194"/>
      <c r="GF211" s="194"/>
      <c r="GG211" s="194"/>
      <c r="GH211" s="194"/>
      <c r="GI211" s="194"/>
      <c r="GJ211" s="194"/>
      <c r="GK211" s="194"/>
      <c r="GL211" s="194"/>
      <c r="GM211" s="194"/>
      <c r="GN211" s="194"/>
      <c r="GO211" s="194"/>
      <c r="GP211" s="194"/>
      <c r="GQ211" s="194"/>
      <c r="GR211" s="194"/>
      <c r="GS211" s="194"/>
      <c r="GT211" s="194"/>
      <c r="GU211" s="194"/>
      <c r="GV211" s="194"/>
      <c r="GW211" s="194"/>
      <c r="GX211" s="194"/>
      <c r="GY211" s="194"/>
      <c r="GZ211" s="194"/>
      <c r="HA211" s="194"/>
      <c r="HB211" s="194"/>
      <c r="HC211" s="194"/>
      <c r="HD211" s="194"/>
      <c r="HE211" s="194"/>
      <c r="HF211" s="194"/>
      <c r="HG211" s="194"/>
      <c r="HH211" s="194"/>
      <c r="HI211" s="194"/>
      <c r="HJ211" s="194"/>
      <c r="HK211" s="194"/>
      <c r="HL211" s="194"/>
      <c r="HM211" s="194"/>
      <c r="HN211" s="194"/>
      <c r="HO211" s="194"/>
      <c r="HP211" s="194"/>
      <c r="HQ211" s="194"/>
      <c r="HR211" s="194"/>
      <c r="HS211" s="194"/>
      <c r="HT211" s="194"/>
      <c r="HU211" s="194"/>
      <c r="HV211" s="194"/>
      <c r="HW211" s="194"/>
      <c r="HX211" s="194"/>
      <c r="HY211" s="194"/>
      <c r="HZ211" s="194"/>
      <c r="IA211" s="194"/>
      <c r="IB211" s="194"/>
      <c r="IC211" s="194"/>
      <c r="ID211" s="194"/>
      <c r="IE211" s="194"/>
      <c r="IF211" s="194"/>
      <c r="IG211" s="194"/>
      <c r="IH211" s="194"/>
      <c r="II211" s="194"/>
      <c r="IJ211" s="194"/>
      <c r="IK211" s="194"/>
      <c r="IL211" s="194"/>
      <c r="IM211" s="194"/>
      <c r="IN211" s="194"/>
      <c r="IO211" s="194"/>
      <c r="IP211" s="194"/>
      <c r="IQ211" s="194"/>
      <c r="IR211" s="194"/>
      <c r="IS211" s="194"/>
      <c r="IT211" s="194"/>
      <c r="IU211" s="194"/>
      <c r="IV211" s="194"/>
      <c r="IW211" s="194"/>
      <c r="IX211" s="194"/>
      <c r="IY211" s="194"/>
      <c r="IZ211" s="194"/>
      <c r="JA211" s="194"/>
      <c r="JB211" s="194"/>
      <c r="JC211" s="194"/>
      <c r="JD211" s="194"/>
      <c r="JE211" s="194"/>
      <c r="JF211" s="194"/>
      <c r="JG211" s="194"/>
      <c r="JH211" s="194"/>
      <c r="JI211" s="194"/>
      <c r="JJ211" s="194"/>
      <c r="JK211" s="194"/>
      <c r="JL211" s="194"/>
      <c r="JM211" s="194"/>
      <c r="JN211" s="194"/>
      <c r="JO211" s="194"/>
      <c r="JP211" s="194"/>
      <c r="JQ211" s="194"/>
      <c r="JR211" s="194"/>
      <c r="JS211" s="194"/>
      <c r="JT211" s="194"/>
      <c r="JU211" s="194"/>
      <c r="JV211" s="194"/>
      <c r="JW211" s="194"/>
      <c r="JX211" s="194"/>
      <c r="JY211" s="194"/>
      <c r="JZ211" s="194"/>
      <c r="KA211" s="194"/>
      <c r="KB211" s="194"/>
      <c r="KC211" s="194"/>
    </row>
    <row r="212" spans="1:289" s="92" customFormat="1" ht="153" x14ac:dyDescent="0.25">
      <c r="A212" s="373" t="s">
        <v>1275</v>
      </c>
      <c r="B212" s="81"/>
      <c r="C212" s="84"/>
      <c r="D212" s="84"/>
      <c r="E212" s="12" t="s">
        <v>594</v>
      </c>
      <c r="F212" s="81"/>
      <c r="G212" s="84"/>
      <c r="H212" s="12" t="s">
        <v>44</v>
      </c>
      <c r="I212" s="50"/>
      <c r="J212" s="50"/>
      <c r="K212" s="124"/>
      <c r="L212" s="50"/>
      <c r="M212" s="125"/>
      <c r="N212" s="111">
        <f t="shared" si="28"/>
        <v>2</v>
      </c>
      <c r="O212" s="109" t="s">
        <v>1276</v>
      </c>
      <c r="P212" s="83" t="s">
        <v>1277</v>
      </c>
      <c r="Q212" s="98" t="s">
        <v>305</v>
      </c>
      <c r="R212" s="138" t="s">
        <v>1278</v>
      </c>
      <c r="S212" s="138" t="s">
        <v>1279</v>
      </c>
      <c r="T212" s="81"/>
      <c r="U212" s="81"/>
      <c r="V212" s="64" t="s">
        <v>1280</v>
      </c>
      <c r="W212" s="85" t="s">
        <v>1281</v>
      </c>
      <c r="X212" s="195" t="s">
        <v>1282</v>
      </c>
      <c r="Y212" s="67">
        <v>1</v>
      </c>
      <c r="Z212" s="133">
        <v>1</v>
      </c>
      <c r="AA212" s="133"/>
      <c r="AB212" s="133">
        <v>1</v>
      </c>
      <c r="AC212" s="133"/>
      <c r="AD212" s="133">
        <v>1</v>
      </c>
      <c r="AE212" s="133"/>
      <c r="AF212" s="133"/>
      <c r="AG212" s="133"/>
      <c r="AH212" s="133"/>
      <c r="AI212" s="143">
        <f t="shared" si="29"/>
        <v>3</v>
      </c>
      <c r="AJ212" s="86"/>
      <c r="AK212" s="86"/>
      <c r="AL212" s="86"/>
      <c r="AM212" s="86"/>
      <c r="AN212" s="86"/>
      <c r="AO212" s="86"/>
      <c r="AP212" s="88">
        <f t="shared" si="25"/>
        <v>0</v>
      </c>
      <c r="AQ212" s="89"/>
      <c r="AR212" s="89"/>
      <c r="AS212" s="89"/>
      <c r="AT212" s="89"/>
      <c r="AU212" s="89"/>
      <c r="AV212" s="89"/>
      <c r="AW212" s="89"/>
      <c r="AX212" s="89"/>
      <c r="AY212" s="89"/>
      <c r="AZ212" s="89"/>
      <c r="BA212" s="89"/>
      <c r="BB212" s="89"/>
      <c r="BC212" s="89"/>
      <c r="BD212" s="89"/>
      <c r="BE212" s="18">
        <f t="shared" si="26"/>
        <v>0</v>
      </c>
      <c r="BF212" s="20">
        <f t="shared" si="27"/>
        <v>3</v>
      </c>
      <c r="BG212" s="90"/>
      <c r="BH212" s="90">
        <v>1</v>
      </c>
      <c r="BI212" s="90">
        <v>1</v>
      </c>
      <c r="BJ212" s="90"/>
      <c r="BK212" s="90">
        <v>1</v>
      </c>
      <c r="BL212" s="90"/>
      <c r="BM212" s="25">
        <f t="shared" si="30"/>
        <v>3</v>
      </c>
      <c r="BN212" s="91">
        <v>1</v>
      </c>
      <c r="BO212" s="91"/>
      <c r="BP212" s="91"/>
      <c r="BQ212" s="91"/>
      <c r="BR212" s="91"/>
      <c r="BS212" s="91"/>
      <c r="BT212" s="91"/>
      <c r="BU212" s="91">
        <v>1</v>
      </c>
      <c r="BV212" s="91"/>
      <c r="BW212" s="23">
        <f t="shared" si="31"/>
        <v>2</v>
      </c>
      <c r="BX212" s="70"/>
      <c r="BY212" s="70"/>
      <c r="BZ212" s="70"/>
      <c r="CA212" s="70"/>
      <c r="CB212" s="70"/>
      <c r="CC212" s="70"/>
      <c r="CD212" s="70"/>
      <c r="CE212" s="194"/>
      <c r="CF212" s="194"/>
      <c r="CG212" s="194"/>
      <c r="CH212" s="194"/>
      <c r="CI212" s="194"/>
      <c r="CJ212" s="194"/>
      <c r="CK212" s="194"/>
      <c r="CL212" s="194"/>
      <c r="CM212" s="194"/>
      <c r="CN212" s="194"/>
      <c r="CO212" s="194"/>
      <c r="CP212" s="194"/>
      <c r="CQ212" s="194"/>
      <c r="CR212" s="194"/>
      <c r="CS212" s="194"/>
      <c r="CT212" s="194"/>
      <c r="CU212" s="194"/>
      <c r="CV212" s="194"/>
      <c r="CW212" s="194"/>
      <c r="CX212" s="194"/>
      <c r="CY212" s="194"/>
      <c r="CZ212" s="194"/>
      <c r="DA212" s="194"/>
      <c r="DB212" s="194"/>
      <c r="DC212" s="194"/>
      <c r="DD212" s="194"/>
      <c r="DE212" s="194"/>
      <c r="DF212" s="194"/>
      <c r="DG212" s="194"/>
      <c r="DH212" s="194"/>
      <c r="DI212" s="194"/>
      <c r="DJ212" s="194"/>
      <c r="DK212" s="194"/>
      <c r="DL212" s="194"/>
      <c r="DM212" s="194"/>
      <c r="DN212" s="194"/>
      <c r="DO212" s="194"/>
      <c r="DP212" s="194"/>
      <c r="DQ212" s="194"/>
      <c r="DR212" s="194"/>
      <c r="DS212" s="194"/>
      <c r="DT212" s="194"/>
      <c r="DU212" s="194"/>
      <c r="DV212" s="194"/>
      <c r="DW212" s="194"/>
      <c r="DX212" s="194"/>
      <c r="DY212" s="194"/>
      <c r="DZ212" s="194"/>
      <c r="EA212" s="194"/>
      <c r="EB212" s="194"/>
      <c r="EC212" s="194"/>
      <c r="ED212" s="194"/>
      <c r="EE212" s="194"/>
      <c r="EF212" s="194"/>
      <c r="EG212" s="194"/>
      <c r="EH212" s="194"/>
      <c r="EI212" s="194"/>
      <c r="EJ212" s="194"/>
      <c r="EK212" s="194"/>
      <c r="EL212" s="194"/>
      <c r="EM212" s="194"/>
      <c r="EN212" s="194"/>
      <c r="EO212" s="194"/>
      <c r="EP212" s="194"/>
      <c r="EQ212" s="194"/>
      <c r="ER212" s="194"/>
      <c r="ES212" s="194"/>
      <c r="ET212" s="194"/>
      <c r="EU212" s="194"/>
      <c r="EV212" s="194"/>
      <c r="EW212" s="194"/>
      <c r="EX212" s="194"/>
      <c r="EY212" s="194"/>
      <c r="EZ212" s="194"/>
      <c r="FA212" s="194"/>
      <c r="FB212" s="194"/>
      <c r="FC212" s="194"/>
      <c r="FD212" s="194"/>
      <c r="FE212" s="194"/>
      <c r="FF212" s="194"/>
      <c r="FG212" s="194"/>
      <c r="FH212" s="194"/>
      <c r="FI212" s="194"/>
      <c r="FJ212" s="194"/>
      <c r="FK212" s="194"/>
      <c r="FL212" s="194"/>
      <c r="FM212" s="194"/>
      <c r="FN212" s="194"/>
      <c r="FO212" s="194"/>
      <c r="FP212" s="194"/>
      <c r="FQ212" s="194"/>
      <c r="FR212" s="194"/>
      <c r="FS212" s="194"/>
      <c r="FT212" s="194"/>
      <c r="FU212" s="194"/>
      <c r="FV212" s="194"/>
      <c r="FW212" s="194"/>
      <c r="FX212" s="194"/>
      <c r="FY212" s="194"/>
      <c r="FZ212" s="194"/>
      <c r="GA212" s="194"/>
      <c r="GB212" s="194"/>
      <c r="GC212" s="194"/>
      <c r="GD212" s="194"/>
      <c r="GE212" s="194"/>
      <c r="GF212" s="194"/>
      <c r="GG212" s="194"/>
      <c r="GH212" s="194"/>
      <c r="GI212" s="194"/>
      <c r="GJ212" s="194"/>
      <c r="GK212" s="194"/>
      <c r="GL212" s="194"/>
      <c r="GM212" s="194"/>
      <c r="GN212" s="194"/>
      <c r="GO212" s="194"/>
      <c r="GP212" s="194"/>
      <c r="GQ212" s="194"/>
      <c r="GR212" s="194"/>
      <c r="GS212" s="194"/>
      <c r="GT212" s="194"/>
      <c r="GU212" s="194"/>
      <c r="GV212" s="194"/>
      <c r="GW212" s="194"/>
      <c r="GX212" s="194"/>
      <c r="GY212" s="194"/>
      <c r="GZ212" s="194"/>
      <c r="HA212" s="194"/>
      <c r="HB212" s="194"/>
      <c r="HC212" s="194"/>
      <c r="HD212" s="194"/>
      <c r="HE212" s="194"/>
      <c r="HF212" s="194"/>
      <c r="HG212" s="194"/>
      <c r="HH212" s="194"/>
      <c r="HI212" s="194"/>
      <c r="HJ212" s="194"/>
      <c r="HK212" s="194"/>
      <c r="HL212" s="194"/>
      <c r="HM212" s="194"/>
      <c r="HN212" s="194"/>
      <c r="HO212" s="194"/>
      <c r="HP212" s="194"/>
      <c r="HQ212" s="194"/>
      <c r="HR212" s="194"/>
      <c r="HS212" s="194"/>
      <c r="HT212" s="194"/>
      <c r="HU212" s="194"/>
      <c r="HV212" s="194"/>
      <c r="HW212" s="194"/>
      <c r="HX212" s="194"/>
      <c r="HY212" s="194"/>
      <c r="HZ212" s="194"/>
      <c r="IA212" s="194"/>
      <c r="IB212" s="194"/>
      <c r="IC212" s="194"/>
      <c r="ID212" s="194"/>
      <c r="IE212" s="194"/>
      <c r="IF212" s="194"/>
      <c r="IG212" s="194"/>
      <c r="IH212" s="194"/>
      <c r="II212" s="194"/>
      <c r="IJ212" s="194"/>
      <c r="IK212" s="194"/>
      <c r="IL212" s="194"/>
      <c r="IM212" s="194"/>
      <c r="IN212" s="194"/>
      <c r="IO212" s="194"/>
      <c r="IP212" s="194"/>
      <c r="IQ212" s="194"/>
      <c r="IR212" s="194"/>
      <c r="IS212" s="194"/>
      <c r="IT212" s="194"/>
      <c r="IU212" s="194"/>
      <c r="IV212" s="194"/>
      <c r="IW212" s="194"/>
      <c r="IX212" s="194"/>
      <c r="IY212" s="194"/>
      <c r="IZ212" s="194"/>
      <c r="JA212" s="194"/>
      <c r="JB212" s="194"/>
      <c r="JC212" s="194"/>
      <c r="JD212" s="194"/>
      <c r="JE212" s="194"/>
      <c r="JF212" s="194"/>
      <c r="JG212" s="194"/>
      <c r="JH212" s="194"/>
      <c r="JI212" s="194"/>
      <c r="JJ212" s="194"/>
      <c r="JK212" s="194"/>
      <c r="JL212" s="194"/>
      <c r="JM212" s="194"/>
      <c r="JN212" s="194"/>
      <c r="JO212" s="194"/>
      <c r="JP212" s="194"/>
      <c r="JQ212" s="194"/>
      <c r="JR212" s="194"/>
      <c r="JS212" s="194"/>
      <c r="JT212" s="194"/>
      <c r="JU212" s="194"/>
      <c r="JV212" s="194"/>
      <c r="JW212" s="194"/>
      <c r="JX212" s="194"/>
      <c r="JY212" s="194"/>
      <c r="JZ212" s="194"/>
      <c r="KA212" s="194"/>
      <c r="KB212" s="194"/>
      <c r="KC212" s="194"/>
    </row>
    <row r="213" spans="1:289" s="92" customFormat="1" ht="165.75" x14ac:dyDescent="0.25">
      <c r="A213" s="373" t="s">
        <v>1283</v>
      </c>
      <c r="B213" s="114"/>
      <c r="C213" s="84"/>
      <c r="D213" s="84"/>
      <c r="E213" s="116" t="s">
        <v>1507</v>
      </c>
      <c r="F213" s="84"/>
      <c r="G213" s="115" t="s">
        <v>1464</v>
      </c>
      <c r="H213" s="81"/>
      <c r="I213" s="50"/>
      <c r="J213" s="50"/>
      <c r="K213" s="124"/>
      <c r="L213" s="50"/>
      <c r="M213" s="125"/>
      <c r="N213" s="111">
        <f t="shared" si="28"/>
        <v>2</v>
      </c>
      <c r="O213" s="109" t="s">
        <v>1284</v>
      </c>
      <c r="P213" s="83" t="s">
        <v>1285</v>
      </c>
      <c r="Q213" s="68">
        <v>2011</v>
      </c>
      <c r="R213" s="138" t="s">
        <v>1286</v>
      </c>
      <c r="S213" s="138" t="s">
        <v>1287</v>
      </c>
      <c r="T213" s="81"/>
      <c r="U213" s="81"/>
      <c r="V213" s="64" t="s">
        <v>1288</v>
      </c>
      <c r="W213" s="85" t="s">
        <v>1289</v>
      </c>
      <c r="X213" s="195" t="s">
        <v>1290</v>
      </c>
      <c r="Y213" s="67"/>
      <c r="Z213" s="133"/>
      <c r="AA213" s="133"/>
      <c r="AB213" s="133"/>
      <c r="AC213" s="133"/>
      <c r="AD213" s="133"/>
      <c r="AE213" s="133">
        <v>1</v>
      </c>
      <c r="AF213" s="133"/>
      <c r="AG213" s="133"/>
      <c r="AH213" s="133"/>
      <c r="AI213" s="143">
        <f t="shared" si="29"/>
        <v>1</v>
      </c>
      <c r="AJ213" s="86"/>
      <c r="AK213" s="86">
        <v>1</v>
      </c>
      <c r="AL213" s="86"/>
      <c r="AM213" s="86"/>
      <c r="AN213" s="86"/>
      <c r="AO213" s="86"/>
      <c r="AP213" s="88">
        <f t="shared" si="25"/>
        <v>1</v>
      </c>
      <c r="AQ213" s="89"/>
      <c r="AR213" s="89"/>
      <c r="AS213" s="89"/>
      <c r="AT213" s="89"/>
      <c r="AU213" s="89"/>
      <c r="AV213" s="89"/>
      <c r="AW213" s="89"/>
      <c r="AX213" s="89"/>
      <c r="AY213" s="89"/>
      <c r="AZ213" s="89"/>
      <c r="BA213" s="89"/>
      <c r="BB213" s="89"/>
      <c r="BC213" s="89"/>
      <c r="BD213" s="89"/>
      <c r="BE213" s="18">
        <f t="shared" si="26"/>
        <v>0</v>
      </c>
      <c r="BF213" s="20">
        <f t="shared" si="27"/>
        <v>2</v>
      </c>
      <c r="BG213" s="90">
        <v>1</v>
      </c>
      <c r="BH213" s="90">
        <v>1</v>
      </c>
      <c r="BI213" s="90"/>
      <c r="BJ213" s="90"/>
      <c r="BK213" s="90"/>
      <c r="BL213" s="90"/>
      <c r="BM213" s="25">
        <f t="shared" si="30"/>
        <v>2</v>
      </c>
      <c r="BN213" s="91">
        <v>1</v>
      </c>
      <c r="BO213" s="91"/>
      <c r="BP213" s="91"/>
      <c r="BQ213" s="91"/>
      <c r="BR213" s="91"/>
      <c r="BS213" s="91"/>
      <c r="BT213" s="91"/>
      <c r="BU213" s="91"/>
      <c r="BV213" s="91"/>
      <c r="BW213" s="23">
        <f t="shared" si="31"/>
        <v>1</v>
      </c>
      <c r="BX213" s="70"/>
      <c r="BY213" s="70"/>
      <c r="BZ213" s="70"/>
      <c r="CA213" s="70"/>
      <c r="CB213" s="70"/>
      <c r="CC213" s="70"/>
      <c r="CD213" s="70"/>
      <c r="CE213" s="194"/>
      <c r="CF213" s="194"/>
      <c r="CG213" s="194"/>
      <c r="CH213" s="194"/>
      <c r="CI213" s="194"/>
      <c r="CJ213" s="194"/>
      <c r="CK213" s="194"/>
      <c r="CL213" s="194"/>
      <c r="CM213" s="194"/>
      <c r="CN213" s="194"/>
      <c r="CO213" s="194"/>
      <c r="CP213" s="194"/>
      <c r="CQ213" s="194"/>
      <c r="CR213" s="194"/>
      <c r="CS213" s="194"/>
      <c r="CT213" s="194"/>
      <c r="CU213" s="194"/>
      <c r="CV213" s="194"/>
      <c r="CW213" s="194"/>
      <c r="CX213" s="194"/>
      <c r="CY213" s="194"/>
      <c r="CZ213" s="194"/>
      <c r="DA213" s="194"/>
      <c r="DB213" s="194"/>
      <c r="DC213" s="194"/>
      <c r="DD213" s="194"/>
      <c r="DE213" s="194"/>
      <c r="DF213" s="194"/>
      <c r="DG213" s="194"/>
      <c r="DH213" s="194"/>
      <c r="DI213" s="194"/>
      <c r="DJ213" s="194"/>
      <c r="DK213" s="194"/>
      <c r="DL213" s="194"/>
      <c r="DM213" s="194"/>
      <c r="DN213" s="194"/>
      <c r="DO213" s="194"/>
      <c r="DP213" s="194"/>
      <c r="DQ213" s="194"/>
      <c r="DR213" s="194"/>
      <c r="DS213" s="194"/>
      <c r="DT213" s="194"/>
      <c r="DU213" s="194"/>
      <c r="DV213" s="194"/>
      <c r="DW213" s="194"/>
      <c r="DX213" s="194"/>
      <c r="DY213" s="194"/>
      <c r="DZ213" s="194"/>
      <c r="EA213" s="194"/>
      <c r="EB213" s="194"/>
      <c r="EC213" s="194"/>
      <c r="ED213" s="194"/>
      <c r="EE213" s="194"/>
      <c r="EF213" s="194"/>
      <c r="EG213" s="194"/>
      <c r="EH213" s="194"/>
      <c r="EI213" s="194"/>
      <c r="EJ213" s="194"/>
      <c r="EK213" s="194"/>
      <c r="EL213" s="194"/>
      <c r="EM213" s="194"/>
      <c r="EN213" s="194"/>
      <c r="EO213" s="194"/>
      <c r="EP213" s="194"/>
      <c r="EQ213" s="194"/>
      <c r="ER213" s="194"/>
      <c r="ES213" s="194"/>
      <c r="ET213" s="194"/>
      <c r="EU213" s="194"/>
      <c r="EV213" s="194"/>
      <c r="EW213" s="194"/>
      <c r="EX213" s="194"/>
      <c r="EY213" s="194"/>
      <c r="EZ213" s="194"/>
      <c r="FA213" s="194"/>
      <c r="FB213" s="194"/>
      <c r="FC213" s="194"/>
      <c r="FD213" s="194"/>
      <c r="FE213" s="194"/>
      <c r="FF213" s="194"/>
      <c r="FG213" s="194"/>
      <c r="FH213" s="194"/>
      <c r="FI213" s="194"/>
      <c r="FJ213" s="194"/>
      <c r="FK213" s="194"/>
      <c r="FL213" s="194"/>
      <c r="FM213" s="194"/>
      <c r="FN213" s="194"/>
      <c r="FO213" s="194"/>
      <c r="FP213" s="194"/>
      <c r="FQ213" s="194"/>
      <c r="FR213" s="194"/>
      <c r="FS213" s="194"/>
      <c r="FT213" s="194"/>
      <c r="FU213" s="194"/>
      <c r="FV213" s="194"/>
      <c r="FW213" s="194"/>
      <c r="FX213" s="194"/>
      <c r="FY213" s="194"/>
      <c r="FZ213" s="194"/>
      <c r="GA213" s="194"/>
      <c r="GB213" s="194"/>
      <c r="GC213" s="194"/>
      <c r="GD213" s="194"/>
      <c r="GE213" s="194"/>
      <c r="GF213" s="194"/>
      <c r="GG213" s="194"/>
      <c r="GH213" s="194"/>
      <c r="GI213" s="194"/>
      <c r="GJ213" s="194"/>
      <c r="GK213" s="194"/>
      <c r="GL213" s="194"/>
      <c r="GM213" s="194"/>
      <c r="GN213" s="194"/>
      <c r="GO213" s="194"/>
      <c r="GP213" s="194"/>
      <c r="GQ213" s="194"/>
      <c r="GR213" s="194"/>
      <c r="GS213" s="194"/>
      <c r="GT213" s="194"/>
      <c r="GU213" s="194"/>
      <c r="GV213" s="194"/>
      <c r="GW213" s="194"/>
      <c r="GX213" s="194"/>
      <c r="GY213" s="194"/>
      <c r="GZ213" s="194"/>
      <c r="HA213" s="194"/>
      <c r="HB213" s="194"/>
      <c r="HC213" s="194"/>
      <c r="HD213" s="194"/>
      <c r="HE213" s="194"/>
      <c r="HF213" s="194"/>
      <c r="HG213" s="194"/>
      <c r="HH213" s="194"/>
      <c r="HI213" s="194"/>
      <c r="HJ213" s="194"/>
      <c r="HK213" s="194"/>
      <c r="HL213" s="194"/>
      <c r="HM213" s="194"/>
      <c r="HN213" s="194"/>
      <c r="HO213" s="194"/>
      <c r="HP213" s="194"/>
      <c r="HQ213" s="194"/>
      <c r="HR213" s="194"/>
      <c r="HS213" s="194"/>
      <c r="HT213" s="194"/>
      <c r="HU213" s="194"/>
      <c r="HV213" s="194"/>
      <c r="HW213" s="194"/>
      <c r="HX213" s="194"/>
      <c r="HY213" s="194"/>
      <c r="HZ213" s="194"/>
      <c r="IA213" s="194"/>
      <c r="IB213" s="194"/>
      <c r="IC213" s="194"/>
      <c r="ID213" s="194"/>
      <c r="IE213" s="194"/>
      <c r="IF213" s="194"/>
      <c r="IG213" s="194"/>
      <c r="IH213" s="194"/>
      <c r="II213" s="194"/>
      <c r="IJ213" s="194"/>
      <c r="IK213" s="194"/>
      <c r="IL213" s="194"/>
      <c r="IM213" s="194"/>
      <c r="IN213" s="194"/>
      <c r="IO213" s="194"/>
      <c r="IP213" s="194"/>
      <c r="IQ213" s="194"/>
      <c r="IR213" s="194"/>
      <c r="IS213" s="194"/>
      <c r="IT213" s="194"/>
      <c r="IU213" s="194"/>
      <c r="IV213" s="194"/>
      <c r="IW213" s="194"/>
      <c r="IX213" s="194"/>
      <c r="IY213" s="194"/>
      <c r="IZ213" s="194"/>
      <c r="JA213" s="194"/>
      <c r="JB213" s="194"/>
      <c r="JC213" s="194"/>
      <c r="JD213" s="194"/>
      <c r="JE213" s="194"/>
      <c r="JF213" s="194"/>
      <c r="JG213" s="194"/>
      <c r="JH213" s="194"/>
      <c r="JI213" s="194"/>
      <c r="JJ213" s="194"/>
      <c r="JK213" s="194"/>
      <c r="JL213" s="194"/>
      <c r="JM213" s="194"/>
      <c r="JN213" s="194"/>
      <c r="JO213" s="194"/>
      <c r="JP213" s="194"/>
      <c r="JQ213" s="194"/>
      <c r="JR213" s="194"/>
      <c r="JS213" s="194"/>
      <c r="JT213" s="194"/>
      <c r="JU213" s="194"/>
      <c r="JV213" s="194"/>
      <c r="JW213" s="194"/>
      <c r="JX213" s="194"/>
      <c r="JY213" s="194"/>
      <c r="JZ213" s="194"/>
      <c r="KA213" s="194"/>
      <c r="KB213" s="194"/>
      <c r="KC213" s="194"/>
    </row>
    <row r="214" spans="1:289" s="92" customFormat="1" ht="191.25" x14ac:dyDescent="0.25">
      <c r="A214" s="373" t="s">
        <v>1291</v>
      </c>
      <c r="B214" s="114"/>
      <c r="C214" s="84"/>
      <c r="D214" s="84"/>
      <c r="E214" s="116" t="s">
        <v>1484</v>
      </c>
      <c r="F214" s="115" t="s">
        <v>1464</v>
      </c>
      <c r="G214" s="84"/>
      <c r="H214" s="81"/>
      <c r="I214" s="50"/>
      <c r="J214" s="50"/>
      <c r="K214" s="124"/>
      <c r="L214" s="50"/>
      <c r="M214" s="125"/>
      <c r="N214" s="111">
        <f t="shared" si="28"/>
        <v>2</v>
      </c>
      <c r="O214" s="109" t="s">
        <v>1292</v>
      </c>
      <c r="P214" s="83" t="s">
        <v>1293</v>
      </c>
      <c r="Q214" s="68">
        <v>2011</v>
      </c>
      <c r="R214" s="138" t="s">
        <v>1294</v>
      </c>
      <c r="S214" s="138" t="s">
        <v>1295</v>
      </c>
      <c r="T214" s="81"/>
      <c r="U214" s="138" t="s">
        <v>1296</v>
      </c>
      <c r="V214" s="64" t="s">
        <v>1297</v>
      </c>
      <c r="W214" s="85" t="s">
        <v>1298</v>
      </c>
      <c r="X214" s="195" t="s">
        <v>1299</v>
      </c>
      <c r="Y214" s="67"/>
      <c r="Z214" s="133">
        <v>1</v>
      </c>
      <c r="AA214" s="133"/>
      <c r="AB214" s="133"/>
      <c r="AC214" s="133"/>
      <c r="AD214" s="133"/>
      <c r="AE214" s="133"/>
      <c r="AF214" s="133"/>
      <c r="AG214" s="133"/>
      <c r="AH214" s="133"/>
      <c r="AI214" s="143">
        <f t="shared" si="29"/>
        <v>1</v>
      </c>
      <c r="AJ214" s="86"/>
      <c r="AK214" s="86">
        <v>1</v>
      </c>
      <c r="AL214" s="86"/>
      <c r="AM214" s="86"/>
      <c r="AN214" s="86"/>
      <c r="AO214" s="86"/>
      <c r="AP214" s="88">
        <f t="shared" si="25"/>
        <v>1</v>
      </c>
      <c r="AQ214" s="89"/>
      <c r="AR214" s="89"/>
      <c r="AS214" s="89"/>
      <c r="AT214" s="89"/>
      <c r="AU214" s="89"/>
      <c r="AV214" s="89"/>
      <c r="AW214" s="89"/>
      <c r="AX214" s="89"/>
      <c r="AY214" s="89"/>
      <c r="AZ214" s="89"/>
      <c r="BA214" s="89"/>
      <c r="BB214" s="89"/>
      <c r="BC214" s="89"/>
      <c r="BD214" s="89"/>
      <c r="BE214" s="18">
        <f t="shared" si="26"/>
        <v>0</v>
      </c>
      <c r="BF214" s="20">
        <f t="shared" si="27"/>
        <v>2</v>
      </c>
      <c r="BG214" s="90"/>
      <c r="BH214" s="90">
        <v>1</v>
      </c>
      <c r="BI214" s="90">
        <v>1</v>
      </c>
      <c r="BJ214" s="90"/>
      <c r="BK214" s="90"/>
      <c r="BL214" s="90"/>
      <c r="BM214" s="25">
        <f t="shared" si="30"/>
        <v>2</v>
      </c>
      <c r="BN214" s="91">
        <v>1</v>
      </c>
      <c r="BO214" s="91">
        <v>1</v>
      </c>
      <c r="BP214" s="91"/>
      <c r="BQ214" s="91"/>
      <c r="BR214" s="91"/>
      <c r="BS214" s="91"/>
      <c r="BT214" s="91"/>
      <c r="BU214" s="91"/>
      <c r="BV214" s="91"/>
      <c r="BW214" s="23">
        <f t="shared" si="31"/>
        <v>2</v>
      </c>
      <c r="BX214" s="70"/>
      <c r="BY214" s="70"/>
      <c r="BZ214" s="70"/>
      <c r="CA214" s="70"/>
      <c r="CB214" s="70"/>
      <c r="CC214" s="70"/>
      <c r="CD214" s="70"/>
      <c r="CE214" s="194"/>
      <c r="CF214" s="194"/>
      <c r="CG214" s="194"/>
      <c r="CH214" s="194"/>
      <c r="CI214" s="194"/>
      <c r="CJ214" s="194"/>
      <c r="CK214" s="194"/>
      <c r="CL214" s="194"/>
      <c r="CM214" s="194"/>
      <c r="CN214" s="194"/>
      <c r="CO214" s="194"/>
      <c r="CP214" s="194"/>
      <c r="CQ214" s="194"/>
      <c r="CR214" s="194"/>
      <c r="CS214" s="194"/>
      <c r="CT214" s="194"/>
      <c r="CU214" s="194"/>
      <c r="CV214" s="194"/>
      <c r="CW214" s="194"/>
      <c r="CX214" s="194"/>
      <c r="CY214" s="194"/>
      <c r="CZ214" s="194"/>
      <c r="DA214" s="194"/>
      <c r="DB214" s="194"/>
      <c r="DC214" s="194"/>
      <c r="DD214" s="194"/>
      <c r="DE214" s="194"/>
      <c r="DF214" s="194"/>
      <c r="DG214" s="194"/>
      <c r="DH214" s="194"/>
      <c r="DI214" s="194"/>
      <c r="DJ214" s="194"/>
      <c r="DK214" s="194"/>
      <c r="DL214" s="194"/>
      <c r="DM214" s="194"/>
      <c r="DN214" s="194"/>
      <c r="DO214" s="194"/>
      <c r="DP214" s="194"/>
      <c r="DQ214" s="194"/>
      <c r="DR214" s="194"/>
      <c r="DS214" s="194"/>
      <c r="DT214" s="194"/>
      <c r="DU214" s="194"/>
      <c r="DV214" s="194"/>
      <c r="DW214" s="194"/>
      <c r="DX214" s="194"/>
      <c r="DY214" s="194"/>
      <c r="DZ214" s="194"/>
      <c r="EA214" s="194"/>
      <c r="EB214" s="194"/>
      <c r="EC214" s="194"/>
      <c r="ED214" s="194"/>
      <c r="EE214" s="194"/>
      <c r="EF214" s="194"/>
      <c r="EG214" s="194"/>
      <c r="EH214" s="194"/>
      <c r="EI214" s="194"/>
      <c r="EJ214" s="194"/>
      <c r="EK214" s="194"/>
      <c r="EL214" s="194"/>
      <c r="EM214" s="194"/>
      <c r="EN214" s="194"/>
      <c r="EO214" s="194"/>
      <c r="EP214" s="194"/>
      <c r="EQ214" s="194"/>
      <c r="ER214" s="194"/>
      <c r="ES214" s="194"/>
      <c r="ET214" s="194"/>
      <c r="EU214" s="194"/>
      <c r="EV214" s="194"/>
      <c r="EW214" s="194"/>
      <c r="EX214" s="194"/>
      <c r="EY214" s="194"/>
      <c r="EZ214" s="194"/>
      <c r="FA214" s="194"/>
      <c r="FB214" s="194"/>
      <c r="FC214" s="194"/>
      <c r="FD214" s="194"/>
      <c r="FE214" s="194"/>
      <c r="FF214" s="194"/>
      <c r="FG214" s="194"/>
      <c r="FH214" s="194"/>
      <c r="FI214" s="194"/>
      <c r="FJ214" s="194"/>
      <c r="FK214" s="194"/>
      <c r="FL214" s="194"/>
      <c r="FM214" s="194"/>
      <c r="FN214" s="194"/>
      <c r="FO214" s="194"/>
      <c r="FP214" s="194"/>
      <c r="FQ214" s="194"/>
      <c r="FR214" s="194"/>
      <c r="FS214" s="194"/>
      <c r="FT214" s="194"/>
      <c r="FU214" s="194"/>
      <c r="FV214" s="194"/>
      <c r="FW214" s="194"/>
      <c r="FX214" s="194"/>
      <c r="FY214" s="194"/>
      <c r="FZ214" s="194"/>
      <c r="GA214" s="194"/>
      <c r="GB214" s="194"/>
      <c r="GC214" s="194"/>
      <c r="GD214" s="194"/>
      <c r="GE214" s="194"/>
      <c r="GF214" s="194"/>
      <c r="GG214" s="194"/>
      <c r="GH214" s="194"/>
      <c r="GI214" s="194"/>
      <c r="GJ214" s="194"/>
      <c r="GK214" s="194"/>
      <c r="GL214" s="194"/>
      <c r="GM214" s="194"/>
      <c r="GN214" s="194"/>
      <c r="GO214" s="194"/>
      <c r="GP214" s="194"/>
      <c r="GQ214" s="194"/>
      <c r="GR214" s="194"/>
      <c r="GS214" s="194"/>
      <c r="GT214" s="194"/>
      <c r="GU214" s="194"/>
      <c r="GV214" s="194"/>
      <c r="GW214" s="194"/>
      <c r="GX214" s="194"/>
      <c r="GY214" s="194"/>
      <c r="GZ214" s="194"/>
      <c r="HA214" s="194"/>
      <c r="HB214" s="194"/>
      <c r="HC214" s="194"/>
      <c r="HD214" s="194"/>
      <c r="HE214" s="194"/>
      <c r="HF214" s="194"/>
      <c r="HG214" s="194"/>
      <c r="HH214" s="194"/>
      <c r="HI214" s="194"/>
      <c r="HJ214" s="194"/>
      <c r="HK214" s="194"/>
      <c r="HL214" s="194"/>
      <c r="HM214" s="194"/>
      <c r="HN214" s="194"/>
      <c r="HO214" s="194"/>
      <c r="HP214" s="194"/>
      <c r="HQ214" s="194"/>
      <c r="HR214" s="194"/>
      <c r="HS214" s="194"/>
      <c r="HT214" s="194"/>
      <c r="HU214" s="194"/>
      <c r="HV214" s="194"/>
      <c r="HW214" s="194"/>
      <c r="HX214" s="194"/>
      <c r="HY214" s="194"/>
      <c r="HZ214" s="194"/>
      <c r="IA214" s="194"/>
      <c r="IB214" s="194"/>
      <c r="IC214" s="194"/>
      <c r="ID214" s="194"/>
      <c r="IE214" s="194"/>
      <c r="IF214" s="194"/>
      <c r="IG214" s="194"/>
      <c r="IH214" s="194"/>
      <c r="II214" s="194"/>
      <c r="IJ214" s="194"/>
      <c r="IK214" s="194"/>
      <c r="IL214" s="194"/>
      <c r="IM214" s="194"/>
      <c r="IN214" s="194"/>
      <c r="IO214" s="194"/>
      <c r="IP214" s="194"/>
      <c r="IQ214" s="194"/>
      <c r="IR214" s="194"/>
      <c r="IS214" s="194"/>
      <c r="IT214" s="194"/>
      <c r="IU214" s="194"/>
      <c r="IV214" s="194"/>
      <c r="IW214" s="194"/>
      <c r="IX214" s="194"/>
      <c r="IY214" s="194"/>
      <c r="IZ214" s="194"/>
      <c r="JA214" s="194"/>
      <c r="JB214" s="194"/>
      <c r="JC214" s="194"/>
      <c r="JD214" s="194"/>
      <c r="JE214" s="194"/>
      <c r="JF214" s="194"/>
      <c r="JG214" s="194"/>
      <c r="JH214" s="194"/>
      <c r="JI214" s="194"/>
      <c r="JJ214" s="194"/>
      <c r="JK214" s="194"/>
      <c r="JL214" s="194"/>
      <c r="JM214" s="194"/>
      <c r="JN214" s="194"/>
      <c r="JO214" s="194"/>
      <c r="JP214" s="194"/>
      <c r="JQ214" s="194"/>
      <c r="JR214" s="194"/>
      <c r="JS214" s="194"/>
      <c r="JT214" s="194"/>
      <c r="JU214" s="194"/>
      <c r="JV214" s="194"/>
      <c r="JW214" s="194"/>
      <c r="JX214" s="194"/>
      <c r="JY214" s="194"/>
      <c r="JZ214" s="194"/>
      <c r="KA214" s="194"/>
      <c r="KB214" s="194"/>
      <c r="KC214" s="194"/>
    </row>
    <row r="215" spans="1:289" s="92" customFormat="1" ht="178.5" x14ac:dyDescent="0.25">
      <c r="A215" s="373" t="s">
        <v>1300</v>
      </c>
      <c r="B215" s="114"/>
      <c r="C215" s="84"/>
      <c r="D215" s="84"/>
      <c r="E215" s="115" t="s">
        <v>1508</v>
      </c>
      <c r="F215" s="84"/>
      <c r="G215" s="115" t="s">
        <v>1464</v>
      </c>
      <c r="H215" s="81"/>
      <c r="I215" s="50"/>
      <c r="J215" s="50"/>
      <c r="K215" s="124"/>
      <c r="L215" s="50"/>
      <c r="M215" s="125"/>
      <c r="N215" s="111">
        <f t="shared" si="28"/>
        <v>2</v>
      </c>
      <c r="O215" s="109" t="s">
        <v>1301</v>
      </c>
      <c r="P215" s="83" t="s">
        <v>1302</v>
      </c>
      <c r="Q215" s="68">
        <v>2009</v>
      </c>
      <c r="R215" s="138" t="s">
        <v>1303</v>
      </c>
      <c r="S215" s="138" t="s">
        <v>1304</v>
      </c>
      <c r="T215" s="81"/>
      <c r="U215" s="138" t="s">
        <v>1305</v>
      </c>
      <c r="V215" s="64" t="s">
        <v>1306</v>
      </c>
      <c r="W215" s="85" t="s">
        <v>1307</v>
      </c>
      <c r="X215" s="195" t="s">
        <v>1308</v>
      </c>
      <c r="Y215" s="67"/>
      <c r="Z215" s="133">
        <v>1</v>
      </c>
      <c r="AA215" s="133">
        <v>1</v>
      </c>
      <c r="AB215" s="133">
        <v>1</v>
      </c>
      <c r="AC215" s="133">
        <v>1</v>
      </c>
      <c r="AD215" s="133">
        <v>1</v>
      </c>
      <c r="AE215" s="133"/>
      <c r="AF215" s="133"/>
      <c r="AG215" s="133"/>
      <c r="AH215" s="133">
        <v>1</v>
      </c>
      <c r="AI215" s="143">
        <f t="shared" si="29"/>
        <v>6</v>
      </c>
      <c r="AJ215" s="86"/>
      <c r="AK215" s="86">
        <v>1</v>
      </c>
      <c r="AL215" s="86"/>
      <c r="AM215" s="86">
        <v>1</v>
      </c>
      <c r="AN215" s="86"/>
      <c r="AO215" s="86"/>
      <c r="AP215" s="88">
        <f t="shared" si="25"/>
        <v>2</v>
      </c>
      <c r="AQ215" s="89"/>
      <c r="AR215" s="89"/>
      <c r="AS215" s="89"/>
      <c r="AT215" s="89"/>
      <c r="AU215" s="89"/>
      <c r="AV215" s="89"/>
      <c r="AW215" s="89"/>
      <c r="AX215" s="89"/>
      <c r="AY215" s="89"/>
      <c r="AZ215" s="89"/>
      <c r="BA215" s="89"/>
      <c r="BB215" s="89"/>
      <c r="BC215" s="89"/>
      <c r="BD215" s="89"/>
      <c r="BE215" s="18">
        <f t="shared" si="26"/>
        <v>0</v>
      </c>
      <c r="BF215" s="20">
        <f t="shared" si="27"/>
        <v>8</v>
      </c>
      <c r="BG215" s="90"/>
      <c r="BH215" s="90"/>
      <c r="BI215" s="90">
        <v>1</v>
      </c>
      <c r="BJ215" s="90"/>
      <c r="BK215" s="90"/>
      <c r="BL215" s="90"/>
      <c r="BM215" s="25">
        <f t="shared" si="30"/>
        <v>1</v>
      </c>
      <c r="BN215" s="91">
        <v>1</v>
      </c>
      <c r="BO215" s="91">
        <v>1</v>
      </c>
      <c r="BP215" s="91"/>
      <c r="BQ215" s="91"/>
      <c r="BR215" s="91"/>
      <c r="BS215" s="91"/>
      <c r="BT215" s="91"/>
      <c r="BU215" s="91">
        <v>1</v>
      </c>
      <c r="BV215" s="91"/>
      <c r="BW215" s="23">
        <f t="shared" si="31"/>
        <v>3</v>
      </c>
      <c r="BX215" s="70"/>
      <c r="BY215" s="70"/>
      <c r="BZ215" s="70"/>
      <c r="CA215" s="70"/>
      <c r="CB215" s="70"/>
      <c r="CC215" s="70"/>
      <c r="CD215" s="70"/>
      <c r="CE215" s="194"/>
      <c r="CF215" s="194"/>
      <c r="CG215" s="194"/>
      <c r="CH215" s="194"/>
      <c r="CI215" s="194"/>
      <c r="CJ215" s="194"/>
      <c r="CK215" s="194"/>
      <c r="CL215" s="194"/>
      <c r="CM215" s="194"/>
      <c r="CN215" s="194"/>
      <c r="CO215" s="194"/>
      <c r="CP215" s="194"/>
      <c r="CQ215" s="194"/>
      <c r="CR215" s="194"/>
      <c r="CS215" s="194"/>
      <c r="CT215" s="194"/>
      <c r="CU215" s="194"/>
      <c r="CV215" s="194"/>
      <c r="CW215" s="194"/>
      <c r="CX215" s="194"/>
      <c r="CY215" s="194"/>
      <c r="CZ215" s="194"/>
      <c r="DA215" s="194"/>
      <c r="DB215" s="194"/>
      <c r="DC215" s="194"/>
      <c r="DD215" s="194"/>
      <c r="DE215" s="194"/>
      <c r="DF215" s="194"/>
      <c r="DG215" s="194"/>
      <c r="DH215" s="194"/>
      <c r="DI215" s="194"/>
      <c r="DJ215" s="194"/>
      <c r="DK215" s="194"/>
      <c r="DL215" s="194"/>
      <c r="DM215" s="194"/>
      <c r="DN215" s="194"/>
      <c r="DO215" s="194"/>
      <c r="DP215" s="194"/>
      <c r="DQ215" s="194"/>
      <c r="DR215" s="194"/>
      <c r="DS215" s="194"/>
      <c r="DT215" s="194"/>
      <c r="DU215" s="194"/>
      <c r="DV215" s="194"/>
      <c r="DW215" s="194"/>
      <c r="DX215" s="194"/>
      <c r="DY215" s="194"/>
      <c r="DZ215" s="194"/>
      <c r="EA215" s="194"/>
      <c r="EB215" s="194"/>
      <c r="EC215" s="194"/>
      <c r="ED215" s="194"/>
      <c r="EE215" s="194"/>
      <c r="EF215" s="194"/>
      <c r="EG215" s="194"/>
      <c r="EH215" s="194"/>
      <c r="EI215" s="194"/>
      <c r="EJ215" s="194"/>
      <c r="EK215" s="194"/>
      <c r="EL215" s="194"/>
      <c r="EM215" s="194"/>
      <c r="EN215" s="194"/>
      <c r="EO215" s="194"/>
      <c r="EP215" s="194"/>
      <c r="EQ215" s="194"/>
      <c r="ER215" s="194"/>
      <c r="ES215" s="194"/>
      <c r="ET215" s="194"/>
      <c r="EU215" s="194"/>
      <c r="EV215" s="194"/>
      <c r="EW215" s="194"/>
      <c r="EX215" s="194"/>
      <c r="EY215" s="194"/>
      <c r="EZ215" s="194"/>
      <c r="FA215" s="194"/>
      <c r="FB215" s="194"/>
      <c r="FC215" s="194"/>
      <c r="FD215" s="194"/>
      <c r="FE215" s="194"/>
      <c r="FF215" s="194"/>
      <c r="FG215" s="194"/>
      <c r="FH215" s="194"/>
      <c r="FI215" s="194"/>
      <c r="FJ215" s="194"/>
      <c r="FK215" s="194"/>
      <c r="FL215" s="194"/>
      <c r="FM215" s="194"/>
      <c r="FN215" s="194"/>
      <c r="FO215" s="194"/>
      <c r="FP215" s="194"/>
      <c r="FQ215" s="194"/>
      <c r="FR215" s="194"/>
      <c r="FS215" s="194"/>
      <c r="FT215" s="194"/>
      <c r="FU215" s="194"/>
      <c r="FV215" s="194"/>
      <c r="FW215" s="194"/>
      <c r="FX215" s="194"/>
      <c r="FY215" s="194"/>
      <c r="FZ215" s="194"/>
      <c r="GA215" s="194"/>
      <c r="GB215" s="194"/>
      <c r="GC215" s="194"/>
      <c r="GD215" s="194"/>
      <c r="GE215" s="194"/>
      <c r="GF215" s="194"/>
      <c r="GG215" s="194"/>
      <c r="GH215" s="194"/>
      <c r="GI215" s="194"/>
      <c r="GJ215" s="194"/>
      <c r="GK215" s="194"/>
      <c r="GL215" s="194"/>
      <c r="GM215" s="194"/>
      <c r="GN215" s="194"/>
      <c r="GO215" s="194"/>
      <c r="GP215" s="194"/>
      <c r="GQ215" s="194"/>
      <c r="GR215" s="194"/>
      <c r="GS215" s="194"/>
      <c r="GT215" s="194"/>
      <c r="GU215" s="194"/>
      <c r="GV215" s="194"/>
      <c r="GW215" s="194"/>
      <c r="GX215" s="194"/>
      <c r="GY215" s="194"/>
      <c r="GZ215" s="194"/>
      <c r="HA215" s="194"/>
      <c r="HB215" s="194"/>
      <c r="HC215" s="194"/>
      <c r="HD215" s="194"/>
      <c r="HE215" s="194"/>
      <c r="HF215" s="194"/>
      <c r="HG215" s="194"/>
      <c r="HH215" s="194"/>
      <c r="HI215" s="194"/>
      <c r="HJ215" s="194"/>
      <c r="HK215" s="194"/>
      <c r="HL215" s="194"/>
      <c r="HM215" s="194"/>
      <c r="HN215" s="194"/>
      <c r="HO215" s="194"/>
      <c r="HP215" s="194"/>
      <c r="HQ215" s="194"/>
      <c r="HR215" s="194"/>
      <c r="HS215" s="194"/>
      <c r="HT215" s="194"/>
      <c r="HU215" s="194"/>
      <c r="HV215" s="194"/>
      <c r="HW215" s="194"/>
      <c r="HX215" s="194"/>
      <c r="HY215" s="194"/>
      <c r="HZ215" s="194"/>
      <c r="IA215" s="194"/>
      <c r="IB215" s="194"/>
      <c r="IC215" s="194"/>
      <c r="ID215" s="194"/>
      <c r="IE215" s="194"/>
      <c r="IF215" s="194"/>
      <c r="IG215" s="194"/>
      <c r="IH215" s="194"/>
      <c r="II215" s="194"/>
      <c r="IJ215" s="194"/>
      <c r="IK215" s="194"/>
      <c r="IL215" s="194"/>
      <c r="IM215" s="194"/>
      <c r="IN215" s="194"/>
      <c r="IO215" s="194"/>
      <c r="IP215" s="194"/>
      <c r="IQ215" s="194"/>
      <c r="IR215" s="194"/>
      <c r="IS215" s="194"/>
      <c r="IT215" s="194"/>
      <c r="IU215" s="194"/>
      <c r="IV215" s="194"/>
      <c r="IW215" s="194"/>
      <c r="IX215" s="194"/>
      <c r="IY215" s="194"/>
      <c r="IZ215" s="194"/>
      <c r="JA215" s="194"/>
      <c r="JB215" s="194"/>
      <c r="JC215" s="194"/>
      <c r="JD215" s="194"/>
      <c r="JE215" s="194"/>
      <c r="JF215" s="194"/>
      <c r="JG215" s="194"/>
      <c r="JH215" s="194"/>
      <c r="JI215" s="194"/>
      <c r="JJ215" s="194"/>
      <c r="JK215" s="194"/>
      <c r="JL215" s="194"/>
      <c r="JM215" s="194"/>
      <c r="JN215" s="194"/>
      <c r="JO215" s="194"/>
      <c r="JP215" s="194"/>
      <c r="JQ215" s="194"/>
      <c r="JR215" s="194"/>
      <c r="JS215" s="194"/>
      <c r="JT215" s="194"/>
      <c r="JU215" s="194"/>
      <c r="JV215" s="194"/>
      <c r="JW215" s="194"/>
      <c r="JX215" s="194"/>
      <c r="JY215" s="194"/>
      <c r="JZ215" s="194"/>
      <c r="KA215" s="194"/>
      <c r="KB215" s="194"/>
      <c r="KC215" s="194"/>
    </row>
    <row r="216" spans="1:289" s="92" customFormat="1" ht="191.25" x14ac:dyDescent="0.25">
      <c r="A216" s="373" t="s">
        <v>1309</v>
      </c>
      <c r="B216" s="114"/>
      <c r="C216" s="84"/>
      <c r="D216" s="84"/>
      <c r="E216" s="115" t="s">
        <v>1509</v>
      </c>
      <c r="F216" s="84"/>
      <c r="G216" s="115" t="s">
        <v>1464</v>
      </c>
      <c r="H216" s="81"/>
      <c r="I216" s="50"/>
      <c r="J216" s="50"/>
      <c r="K216" s="124"/>
      <c r="L216" s="50"/>
      <c r="M216" s="125"/>
      <c r="N216" s="111">
        <f t="shared" si="28"/>
        <v>2</v>
      </c>
      <c r="O216" s="109" t="s">
        <v>1310</v>
      </c>
      <c r="P216" s="83" t="s">
        <v>1311</v>
      </c>
      <c r="Q216" s="68">
        <v>2008</v>
      </c>
      <c r="R216" s="138" t="s">
        <v>1312</v>
      </c>
      <c r="S216" s="138" t="s">
        <v>1313</v>
      </c>
      <c r="T216" s="81"/>
      <c r="U216" s="81"/>
      <c r="V216" s="64" t="s">
        <v>1314</v>
      </c>
      <c r="W216" s="85" t="s">
        <v>1315</v>
      </c>
      <c r="X216" s="195" t="s">
        <v>1308</v>
      </c>
      <c r="Y216" s="67"/>
      <c r="Z216" s="133"/>
      <c r="AA216" s="133"/>
      <c r="AB216" s="133"/>
      <c r="AC216" s="133">
        <v>1</v>
      </c>
      <c r="AD216" s="133">
        <v>1</v>
      </c>
      <c r="AE216" s="133">
        <v>1</v>
      </c>
      <c r="AF216" s="133"/>
      <c r="AG216" s="133">
        <v>1</v>
      </c>
      <c r="AH216" s="133"/>
      <c r="AI216" s="143">
        <f t="shared" si="29"/>
        <v>4</v>
      </c>
      <c r="AJ216" s="86"/>
      <c r="AK216" s="86"/>
      <c r="AL216" s="86"/>
      <c r="AM216" s="86"/>
      <c r="AN216" s="86">
        <v>1</v>
      </c>
      <c r="AO216" s="86"/>
      <c r="AP216" s="88">
        <f t="shared" si="25"/>
        <v>1</v>
      </c>
      <c r="AQ216" s="89"/>
      <c r="AR216" s="89"/>
      <c r="AS216" s="89"/>
      <c r="AT216" s="89"/>
      <c r="AU216" s="89"/>
      <c r="AV216" s="89"/>
      <c r="AW216" s="89"/>
      <c r="AX216" s="89"/>
      <c r="AY216" s="89"/>
      <c r="AZ216" s="89"/>
      <c r="BA216" s="89"/>
      <c r="BB216" s="89"/>
      <c r="BC216" s="89"/>
      <c r="BD216" s="89"/>
      <c r="BE216" s="18">
        <f t="shared" si="26"/>
        <v>0</v>
      </c>
      <c r="BF216" s="20">
        <f t="shared" si="27"/>
        <v>5</v>
      </c>
      <c r="BG216" s="90"/>
      <c r="BH216" s="90">
        <v>1</v>
      </c>
      <c r="BI216" s="90">
        <v>1</v>
      </c>
      <c r="BJ216" s="90"/>
      <c r="BK216" s="90"/>
      <c r="BL216" s="90"/>
      <c r="BM216" s="25">
        <f t="shared" si="30"/>
        <v>2</v>
      </c>
      <c r="BN216" s="91">
        <v>1</v>
      </c>
      <c r="BO216" s="91">
        <v>1</v>
      </c>
      <c r="BP216" s="91"/>
      <c r="BQ216" s="91"/>
      <c r="BR216" s="91"/>
      <c r="BS216" s="91"/>
      <c r="BT216" s="91"/>
      <c r="BU216" s="91">
        <v>1</v>
      </c>
      <c r="BV216" s="91"/>
      <c r="BW216" s="23">
        <f t="shared" si="31"/>
        <v>3</v>
      </c>
      <c r="BX216" s="70"/>
      <c r="BY216" s="70"/>
      <c r="BZ216" s="70"/>
      <c r="CA216" s="70"/>
      <c r="CB216" s="70"/>
      <c r="CC216" s="70"/>
      <c r="CD216" s="70"/>
      <c r="CE216" s="194"/>
      <c r="CF216" s="194"/>
      <c r="CG216" s="194"/>
      <c r="CH216" s="194"/>
      <c r="CI216" s="194"/>
      <c r="CJ216" s="194"/>
      <c r="CK216" s="194"/>
      <c r="CL216" s="194"/>
      <c r="CM216" s="194"/>
      <c r="CN216" s="194"/>
      <c r="CO216" s="194"/>
      <c r="CP216" s="194"/>
      <c r="CQ216" s="194"/>
      <c r="CR216" s="194"/>
      <c r="CS216" s="194"/>
      <c r="CT216" s="194"/>
      <c r="CU216" s="194"/>
      <c r="CV216" s="194"/>
      <c r="CW216" s="194"/>
      <c r="CX216" s="194"/>
      <c r="CY216" s="194"/>
      <c r="CZ216" s="194"/>
      <c r="DA216" s="194"/>
      <c r="DB216" s="194"/>
      <c r="DC216" s="194"/>
      <c r="DD216" s="194"/>
      <c r="DE216" s="194"/>
      <c r="DF216" s="194"/>
      <c r="DG216" s="194"/>
      <c r="DH216" s="194"/>
      <c r="DI216" s="194"/>
      <c r="DJ216" s="194"/>
      <c r="DK216" s="194"/>
      <c r="DL216" s="194"/>
      <c r="DM216" s="194"/>
      <c r="DN216" s="194"/>
      <c r="DO216" s="194"/>
      <c r="DP216" s="194"/>
      <c r="DQ216" s="194"/>
      <c r="DR216" s="194"/>
      <c r="DS216" s="194"/>
      <c r="DT216" s="194"/>
      <c r="DU216" s="194"/>
      <c r="DV216" s="194"/>
      <c r="DW216" s="194"/>
      <c r="DX216" s="194"/>
      <c r="DY216" s="194"/>
      <c r="DZ216" s="194"/>
      <c r="EA216" s="194"/>
      <c r="EB216" s="194"/>
      <c r="EC216" s="194"/>
      <c r="ED216" s="194"/>
      <c r="EE216" s="194"/>
      <c r="EF216" s="194"/>
      <c r="EG216" s="194"/>
      <c r="EH216" s="194"/>
      <c r="EI216" s="194"/>
      <c r="EJ216" s="194"/>
      <c r="EK216" s="194"/>
      <c r="EL216" s="194"/>
      <c r="EM216" s="194"/>
      <c r="EN216" s="194"/>
      <c r="EO216" s="194"/>
      <c r="EP216" s="194"/>
      <c r="EQ216" s="194"/>
      <c r="ER216" s="194"/>
      <c r="ES216" s="194"/>
      <c r="ET216" s="194"/>
      <c r="EU216" s="194"/>
      <c r="EV216" s="194"/>
      <c r="EW216" s="194"/>
      <c r="EX216" s="194"/>
      <c r="EY216" s="194"/>
      <c r="EZ216" s="194"/>
      <c r="FA216" s="194"/>
      <c r="FB216" s="194"/>
      <c r="FC216" s="194"/>
      <c r="FD216" s="194"/>
      <c r="FE216" s="194"/>
      <c r="FF216" s="194"/>
      <c r="FG216" s="194"/>
      <c r="FH216" s="194"/>
      <c r="FI216" s="194"/>
      <c r="FJ216" s="194"/>
      <c r="FK216" s="194"/>
      <c r="FL216" s="194"/>
      <c r="FM216" s="194"/>
      <c r="FN216" s="194"/>
      <c r="FO216" s="194"/>
      <c r="FP216" s="194"/>
      <c r="FQ216" s="194"/>
      <c r="FR216" s="194"/>
      <c r="FS216" s="194"/>
      <c r="FT216" s="194"/>
      <c r="FU216" s="194"/>
      <c r="FV216" s="194"/>
      <c r="FW216" s="194"/>
      <c r="FX216" s="194"/>
      <c r="FY216" s="194"/>
      <c r="FZ216" s="194"/>
      <c r="GA216" s="194"/>
      <c r="GB216" s="194"/>
      <c r="GC216" s="194"/>
      <c r="GD216" s="194"/>
      <c r="GE216" s="194"/>
      <c r="GF216" s="194"/>
      <c r="GG216" s="194"/>
      <c r="GH216" s="194"/>
      <c r="GI216" s="194"/>
      <c r="GJ216" s="194"/>
      <c r="GK216" s="194"/>
      <c r="GL216" s="194"/>
      <c r="GM216" s="194"/>
      <c r="GN216" s="194"/>
      <c r="GO216" s="194"/>
      <c r="GP216" s="194"/>
      <c r="GQ216" s="194"/>
      <c r="GR216" s="194"/>
      <c r="GS216" s="194"/>
      <c r="GT216" s="194"/>
      <c r="GU216" s="194"/>
      <c r="GV216" s="194"/>
      <c r="GW216" s="194"/>
      <c r="GX216" s="194"/>
      <c r="GY216" s="194"/>
      <c r="GZ216" s="194"/>
      <c r="HA216" s="194"/>
      <c r="HB216" s="194"/>
      <c r="HC216" s="194"/>
      <c r="HD216" s="194"/>
      <c r="HE216" s="194"/>
      <c r="HF216" s="194"/>
      <c r="HG216" s="194"/>
      <c r="HH216" s="194"/>
      <c r="HI216" s="194"/>
      <c r="HJ216" s="194"/>
      <c r="HK216" s="194"/>
      <c r="HL216" s="194"/>
      <c r="HM216" s="194"/>
      <c r="HN216" s="194"/>
      <c r="HO216" s="194"/>
      <c r="HP216" s="194"/>
      <c r="HQ216" s="194"/>
      <c r="HR216" s="194"/>
      <c r="HS216" s="194"/>
      <c r="HT216" s="194"/>
      <c r="HU216" s="194"/>
      <c r="HV216" s="194"/>
      <c r="HW216" s="194"/>
      <c r="HX216" s="194"/>
      <c r="HY216" s="194"/>
      <c r="HZ216" s="194"/>
      <c r="IA216" s="194"/>
      <c r="IB216" s="194"/>
      <c r="IC216" s="194"/>
      <c r="ID216" s="194"/>
      <c r="IE216" s="194"/>
      <c r="IF216" s="194"/>
      <c r="IG216" s="194"/>
      <c r="IH216" s="194"/>
      <c r="II216" s="194"/>
      <c r="IJ216" s="194"/>
      <c r="IK216" s="194"/>
      <c r="IL216" s="194"/>
      <c r="IM216" s="194"/>
      <c r="IN216" s="194"/>
      <c r="IO216" s="194"/>
      <c r="IP216" s="194"/>
      <c r="IQ216" s="194"/>
      <c r="IR216" s="194"/>
      <c r="IS216" s="194"/>
      <c r="IT216" s="194"/>
      <c r="IU216" s="194"/>
      <c r="IV216" s="194"/>
      <c r="IW216" s="194"/>
      <c r="IX216" s="194"/>
      <c r="IY216" s="194"/>
      <c r="IZ216" s="194"/>
      <c r="JA216" s="194"/>
      <c r="JB216" s="194"/>
      <c r="JC216" s="194"/>
      <c r="JD216" s="194"/>
      <c r="JE216" s="194"/>
      <c r="JF216" s="194"/>
      <c r="JG216" s="194"/>
      <c r="JH216" s="194"/>
      <c r="JI216" s="194"/>
      <c r="JJ216" s="194"/>
      <c r="JK216" s="194"/>
      <c r="JL216" s="194"/>
      <c r="JM216" s="194"/>
      <c r="JN216" s="194"/>
      <c r="JO216" s="194"/>
      <c r="JP216" s="194"/>
      <c r="JQ216" s="194"/>
      <c r="JR216" s="194"/>
      <c r="JS216" s="194"/>
      <c r="JT216" s="194"/>
      <c r="JU216" s="194"/>
      <c r="JV216" s="194"/>
      <c r="JW216" s="194"/>
      <c r="JX216" s="194"/>
      <c r="JY216" s="194"/>
      <c r="JZ216" s="194"/>
      <c r="KA216" s="194"/>
      <c r="KB216" s="194"/>
      <c r="KC216" s="194"/>
    </row>
    <row r="217" spans="1:289" s="92" customFormat="1" ht="89.25" x14ac:dyDescent="0.25">
      <c r="A217" s="373" t="s">
        <v>1316</v>
      </c>
      <c r="B217" s="114"/>
      <c r="C217" s="84"/>
      <c r="D217" s="115" t="s">
        <v>1468</v>
      </c>
      <c r="E217" s="120" t="s">
        <v>601</v>
      </c>
      <c r="F217" s="84"/>
      <c r="G217" s="84"/>
      <c r="H217" s="81"/>
      <c r="I217" s="50"/>
      <c r="J217" s="50"/>
      <c r="K217" s="124"/>
      <c r="L217" s="50"/>
      <c r="M217" s="125"/>
      <c r="N217" s="111">
        <f t="shared" si="28"/>
        <v>2</v>
      </c>
      <c r="O217" s="109" t="s">
        <v>1317</v>
      </c>
      <c r="P217" s="83" t="s">
        <v>1318</v>
      </c>
      <c r="Q217" s="68">
        <v>2007</v>
      </c>
      <c r="R217" s="138" t="s">
        <v>1319</v>
      </c>
      <c r="S217" s="138" t="s">
        <v>1319</v>
      </c>
      <c r="T217" s="81"/>
      <c r="U217" s="81"/>
      <c r="V217" s="64" t="s">
        <v>1320</v>
      </c>
      <c r="W217" s="85" t="s">
        <v>1321</v>
      </c>
      <c r="X217" s="195"/>
      <c r="Y217" s="67"/>
      <c r="Z217" s="133">
        <v>1</v>
      </c>
      <c r="AA217" s="133"/>
      <c r="AB217" s="133">
        <v>1</v>
      </c>
      <c r="AC217" s="133">
        <v>1</v>
      </c>
      <c r="AD217" s="133"/>
      <c r="AE217" s="133">
        <v>1</v>
      </c>
      <c r="AF217" s="133"/>
      <c r="AG217" s="133">
        <v>1</v>
      </c>
      <c r="AH217" s="133">
        <v>1</v>
      </c>
      <c r="AI217" s="143">
        <f t="shared" si="29"/>
        <v>6</v>
      </c>
      <c r="AJ217" s="86"/>
      <c r="AK217" s="86">
        <v>1</v>
      </c>
      <c r="AL217" s="86"/>
      <c r="AM217" s="86"/>
      <c r="AN217" s="86"/>
      <c r="AO217" s="86"/>
      <c r="AP217" s="88">
        <f t="shared" si="25"/>
        <v>1</v>
      </c>
      <c r="AQ217" s="89"/>
      <c r="AR217" s="89"/>
      <c r="AS217" s="89"/>
      <c r="AT217" s="89"/>
      <c r="AU217" s="89"/>
      <c r="AV217" s="89"/>
      <c r="AW217" s="89"/>
      <c r="AX217" s="89"/>
      <c r="AY217" s="89"/>
      <c r="AZ217" s="89"/>
      <c r="BA217" s="89"/>
      <c r="BB217" s="89"/>
      <c r="BC217" s="89"/>
      <c r="BD217" s="89"/>
      <c r="BE217" s="18">
        <f t="shared" si="26"/>
        <v>0</v>
      </c>
      <c r="BF217" s="20">
        <f t="shared" si="27"/>
        <v>7</v>
      </c>
      <c r="BG217" s="90"/>
      <c r="BH217" s="90">
        <v>1</v>
      </c>
      <c r="BI217" s="90">
        <v>1</v>
      </c>
      <c r="BJ217" s="90"/>
      <c r="BK217" s="90"/>
      <c r="BL217" s="90"/>
      <c r="BM217" s="25">
        <f t="shared" si="30"/>
        <v>2</v>
      </c>
      <c r="BN217" s="91"/>
      <c r="BO217" s="91"/>
      <c r="BP217" s="91"/>
      <c r="BQ217" s="91"/>
      <c r="BR217" s="91"/>
      <c r="BS217" s="91"/>
      <c r="BT217" s="91"/>
      <c r="BU217" s="91">
        <v>1</v>
      </c>
      <c r="BV217" s="91"/>
      <c r="BW217" s="23">
        <f t="shared" si="31"/>
        <v>1</v>
      </c>
      <c r="BX217" s="70"/>
      <c r="BY217" s="70"/>
      <c r="BZ217" s="70"/>
      <c r="CA217" s="70"/>
      <c r="CB217" s="70"/>
      <c r="CC217" s="70"/>
      <c r="CD217" s="70"/>
      <c r="CE217" s="194"/>
      <c r="CF217" s="194"/>
      <c r="CG217" s="194"/>
      <c r="CH217" s="194"/>
      <c r="CI217" s="194"/>
      <c r="CJ217" s="194"/>
      <c r="CK217" s="194"/>
      <c r="CL217" s="194"/>
      <c r="CM217" s="194"/>
      <c r="CN217" s="194"/>
      <c r="CO217" s="194"/>
      <c r="CP217" s="194"/>
      <c r="CQ217" s="194"/>
      <c r="CR217" s="194"/>
      <c r="CS217" s="194"/>
      <c r="CT217" s="194"/>
      <c r="CU217" s="194"/>
      <c r="CV217" s="194"/>
      <c r="CW217" s="194"/>
      <c r="CX217" s="194"/>
      <c r="CY217" s="194"/>
      <c r="CZ217" s="194"/>
      <c r="DA217" s="194"/>
      <c r="DB217" s="194"/>
      <c r="DC217" s="194"/>
      <c r="DD217" s="194"/>
      <c r="DE217" s="194"/>
      <c r="DF217" s="194"/>
      <c r="DG217" s="194"/>
      <c r="DH217" s="194"/>
      <c r="DI217" s="194"/>
      <c r="DJ217" s="194"/>
      <c r="DK217" s="194"/>
      <c r="DL217" s="194"/>
      <c r="DM217" s="194"/>
      <c r="DN217" s="194"/>
      <c r="DO217" s="194"/>
      <c r="DP217" s="194"/>
      <c r="DQ217" s="194"/>
      <c r="DR217" s="194"/>
      <c r="DS217" s="194"/>
      <c r="DT217" s="194"/>
      <c r="DU217" s="194"/>
      <c r="DV217" s="194"/>
      <c r="DW217" s="194"/>
      <c r="DX217" s="194"/>
      <c r="DY217" s="194"/>
      <c r="DZ217" s="194"/>
      <c r="EA217" s="194"/>
      <c r="EB217" s="194"/>
      <c r="EC217" s="194"/>
      <c r="ED217" s="194"/>
      <c r="EE217" s="194"/>
      <c r="EF217" s="194"/>
      <c r="EG217" s="194"/>
      <c r="EH217" s="194"/>
      <c r="EI217" s="194"/>
      <c r="EJ217" s="194"/>
      <c r="EK217" s="194"/>
      <c r="EL217" s="194"/>
      <c r="EM217" s="194"/>
      <c r="EN217" s="194"/>
      <c r="EO217" s="194"/>
      <c r="EP217" s="194"/>
      <c r="EQ217" s="194"/>
      <c r="ER217" s="194"/>
      <c r="ES217" s="194"/>
      <c r="ET217" s="194"/>
      <c r="EU217" s="194"/>
      <c r="EV217" s="194"/>
      <c r="EW217" s="194"/>
      <c r="EX217" s="194"/>
      <c r="EY217" s="194"/>
      <c r="EZ217" s="194"/>
      <c r="FA217" s="194"/>
      <c r="FB217" s="194"/>
      <c r="FC217" s="194"/>
      <c r="FD217" s="194"/>
      <c r="FE217" s="194"/>
      <c r="FF217" s="194"/>
      <c r="FG217" s="194"/>
      <c r="FH217" s="194"/>
      <c r="FI217" s="194"/>
      <c r="FJ217" s="194"/>
      <c r="FK217" s="194"/>
      <c r="FL217" s="194"/>
      <c r="FM217" s="194"/>
      <c r="FN217" s="194"/>
      <c r="FO217" s="194"/>
      <c r="FP217" s="194"/>
      <c r="FQ217" s="194"/>
      <c r="FR217" s="194"/>
      <c r="FS217" s="194"/>
      <c r="FT217" s="194"/>
      <c r="FU217" s="194"/>
      <c r="FV217" s="194"/>
      <c r="FW217" s="194"/>
      <c r="FX217" s="194"/>
      <c r="FY217" s="194"/>
      <c r="FZ217" s="194"/>
      <c r="GA217" s="194"/>
      <c r="GB217" s="194"/>
      <c r="GC217" s="194"/>
      <c r="GD217" s="194"/>
      <c r="GE217" s="194"/>
      <c r="GF217" s="194"/>
      <c r="GG217" s="194"/>
      <c r="GH217" s="194"/>
      <c r="GI217" s="194"/>
      <c r="GJ217" s="194"/>
      <c r="GK217" s="194"/>
      <c r="GL217" s="194"/>
      <c r="GM217" s="194"/>
      <c r="GN217" s="194"/>
      <c r="GO217" s="194"/>
      <c r="GP217" s="194"/>
      <c r="GQ217" s="194"/>
      <c r="GR217" s="194"/>
      <c r="GS217" s="194"/>
      <c r="GT217" s="194"/>
      <c r="GU217" s="194"/>
      <c r="GV217" s="194"/>
      <c r="GW217" s="194"/>
      <c r="GX217" s="194"/>
      <c r="GY217" s="194"/>
      <c r="GZ217" s="194"/>
      <c r="HA217" s="194"/>
      <c r="HB217" s="194"/>
      <c r="HC217" s="194"/>
      <c r="HD217" s="194"/>
      <c r="HE217" s="194"/>
      <c r="HF217" s="194"/>
      <c r="HG217" s="194"/>
      <c r="HH217" s="194"/>
      <c r="HI217" s="194"/>
      <c r="HJ217" s="194"/>
      <c r="HK217" s="194"/>
      <c r="HL217" s="194"/>
      <c r="HM217" s="194"/>
      <c r="HN217" s="194"/>
      <c r="HO217" s="194"/>
      <c r="HP217" s="194"/>
      <c r="HQ217" s="194"/>
      <c r="HR217" s="194"/>
      <c r="HS217" s="194"/>
      <c r="HT217" s="194"/>
      <c r="HU217" s="194"/>
      <c r="HV217" s="194"/>
      <c r="HW217" s="194"/>
      <c r="HX217" s="194"/>
      <c r="HY217" s="194"/>
      <c r="HZ217" s="194"/>
      <c r="IA217" s="194"/>
      <c r="IB217" s="194"/>
      <c r="IC217" s="194"/>
      <c r="ID217" s="194"/>
      <c r="IE217" s="194"/>
      <c r="IF217" s="194"/>
      <c r="IG217" s="194"/>
      <c r="IH217" s="194"/>
      <c r="II217" s="194"/>
      <c r="IJ217" s="194"/>
      <c r="IK217" s="194"/>
      <c r="IL217" s="194"/>
      <c r="IM217" s="194"/>
      <c r="IN217" s="194"/>
      <c r="IO217" s="194"/>
      <c r="IP217" s="194"/>
      <c r="IQ217" s="194"/>
      <c r="IR217" s="194"/>
      <c r="IS217" s="194"/>
      <c r="IT217" s="194"/>
      <c r="IU217" s="194"/>
      <c r="IV217" s="194"/>
      <c r="IW217" s="194"/>
      <c r="IX217" s="194"/>
      <c r="IY217" s="194"/>
      <c r="IZ217" s="194"/>
      <c r="JA217" s="194"/>
      <c r="JB217" s="194"/>
      <c r="JC217" s="194"/>
      <c r="JD217" s="194"/>
      <c r="JE217" s="194"/>
      <c r="JF217" s="194"/>
      <c r="JG217" s="194"/>
      <c r="JH217" s="194"/>
      <c r="JI217" s="194"/>
      <c r="JJ217" s="194"/>
      <c r="JK217" s="194"/>
      <c r="JL217" s="194"/>
      <c r="JM217" s="194"/>
      <c r="JN217" s="194"/>
      <c r="JO217" s="194"/>
      <c r="JP217" s="194"/>
      <c r="JQ217" s="194"/>
      <c r="JR217" s="194"/>
      <c r="JS217" s="194"/>
      <c r="JT217" s="194"/>
      <c r="JU217" s="194"/>
      <c r="JV217" s="194"/>
      <c r="JW217" s="194"/>
      <c r="JX217" s="194"/>
      <c r="JY217" s="194"/>
      <c r="JZ217" s="194"/>
      <c r="KA217" s="194"/>
      <c r="KB217" s="194"/>
      <c r="KC217" s="194"/>
    </row>
    <row r="218" spans="1:289" s="92" customFormat="1" ht="216.75" x14ac:dyDescent="0.25">
      <c r="A218" s="373" t="s">
        <v>1322</v>
      </c>
      <c r="B218" s="114"/>
      <c r="C218" s="84"/>
      <c r="D218" s="12" t="s">
        <v>448</v>
      </c>
      <c r="E218" s="81"/>
      <c r="F218" s="81"/>
      <c r="G218" s="84"/>
      <c r="H218" s="12" t="s">
        <v>44</v>
      </c>
      <c r="I218" s="50"/>
      <c r="J218" s="50"/>
      <c r="K218" s="124"/>
      <c r="L218" s="50"/>
      <c r="M218" s="125"/>
      <c r="N218" s="111">
        <f t="shared" si="28"/>
        <v>2</v>
      </c>
      <c r="O218" s="109" t="s">
        <v>1323</v>
      </c>
      <c r="P218" s="83" t="s">
        <v>1324</v>
      </c>
      <c r="Q218" s="98" t="s">
        <v>105</v>
      </c>
      <c r="R218" s="138" t="s">
        <v>1325</v>
      </c>
      <c r="S218" s="139" t="s">
        <v>1326</v>
      </c>
      <c r="T218" s="81"/>
      <c r="U218" s="138" t="s">
        <v>1327</v>
      </c>
      <c r="V218" s="64" t="s">
        <v>1328</v>
      </c>
      <c r="W218" s="85" t="s">
        <v>1329</v>
      </c>
      <c r="X218" s="195"/>
      <c r="Y218" s="67"/>
      <c r="Z218" s="133">
        <v>1</v>
      </c>
      <c r="AA218" s="133">
        <v>1</v>
      </c>
      <c r="AB218" s="133">
        <v>1</v>
      </c>
      <c r="AC218" s="133"/>
      <c r="AD218" s="133"/>
      <c r="AE218" s="133"/>
      <c r="AF218" s="133"/>
      <c r="AG218" s="133"/>
      <c r="AH218" s="133"/>
      <c r="AI218" s="143">
        <f t="shared" si="29"/>
        <v>3</v>
      </c>
      <c r="AJ218" s="86"/>
      <c r="AK218" s="86">
        <v>1</v>
      </c>
      <c r="AL218" s="86">
        <v>1</v>
      </c>
      <c r="AM218" s="86"/>
      <c r="AN218" s="86"/>
      <c r="AO218" s="86"/>
      <c r="AP218" s="88">
        <f t="shared" si="25"/>
        <v>2</v>
      </c>
      <c r="AQ218" s="89"/>
      <c r="AR218" s="89"/>
      <c r="AS218" s="89"/>
      <c r="AT218" s="89"/>
      <c r="AU218" s="89"/>
      <c r="AV218" s="89"/>
      <c r="AW218" s="89"/>
      <c r="AX218" s="89"/>
      <c r="AY218" s="89"/>
      <c r="AZ218" s="89"/>
      <c r="BA218" s="89"/>
      <c r="BB218" s="89"/>
      <c r="BC218" s="89"/>
      <c r="BD218" s="89"/>
      <c r="BE218" s="18">
        <f t="shared" si="26"/>
        <v>0</v>
      </c>
      <c r="BF218" s="20">
        <f t="shared" si="27"/>
        <v>5</v>
      </c>
      <c r="BG218" s="90"/>
      <c r="BH218" s="90">
        <v>1</v>
      </c>
      <c r="BI218" s="90">
        <v>1</v>
      </c>
      <c r="BJ218" s="90"/>
      <c r="BK218" s="90"/>
      <c r="BL218" s="90"/>
      <c r="BM218" s="25">
        <f t="shared" si="30"/>
        <v>2</v>
      </c>
      <c r="BN218" s="91">
        <v>1</v>
      </c>
      <c r="BO218" s="91"/>
      <c r="BP218" s="91"/>
      <c r="BQ218" s="91"/>
      <c r="BR218" s="91"/>
      <c r="BS218" s="91"/>
      <c r="BT218" s="91"/>
      <c r="BU218" s="91"/>
      <c r="BV218" s="91"/>
      <c r="BW218" s="23">
        <f t="shared" si="31"/>
        <v>1</v>
      </c>
      <c r="BX218" s="70"/>
      <c r="BY218" s="70"/>
      <c r="BZ218" s="70"/>
      <c r="CA218" s="70"/>
      <c r="CB218" s="70"/>
      <c r="CC218" s="70"/>
      <c r="CD218" s="70"/>
      <c r="CE218" s="194"/>
      <c r="CF218" s="194"/>
      <c r="CG218" s="194"/>
      <c r="CH218" s="194"/>
      <c r="CI218" s="194"/>
      <c r="CJ218" s="194"/>
      <c r="CK218" s="194"/>
      <c r="CL218" s="194"/>
      <c r="CM218" s="194"/>
      <c r="CN218" s="194"/>
      <c r="CO218" s="194"/>
      <c r="CP218" s="194"/>
      <c r="CQ218" s="194"/>
      <c r="CR218" s="194"/>
      <c r="CS218" s="194"/>
      <c r="CT218" s="194"/>
      <c r="CU218" s="194"/>
      <c r="CV218" s="194"/>
      <c r="CW218" s="194"/>
      <c r="CX218" s="194"/>
      <c r="CY218" s="194"/>
      <c r="CZ218" s="194"/>
      <c r="DA218" s="194"/>
      <c r="DB218" s="194"/>
      <c r="DC218" s="194"/>
      <c r="DD218" s="194"/>
      <c r="DE218" s="194"/>
      <c r="DF218" s="194"/>
      <c r="DG218" s="194"/>
      <c r="DH218" s="194"/>
      <c r="DI218" s="194"/>
      <c r="DJ218" s="194"/>
      <c r="DK218" s="194"/>
      <c r="DL218" s="194"/>
      <c r="DM218" s="194"/>
      <c r="DN218" s="194"/>
      <c r="DO218" s="194"/>
      <c r="DP218" s="194"/>
      <c r="DQ218" s="194"/>
      <c r="DR218" s="194"/>
      <c r="DS218" s="194"/>
      <c r="DT218" s="194"/>
      <c r="DU218" s="194"/>
      <c r="DV218" s="194"/>
      <c r="DW218" s="194"/>
      <c r="DX218" s="194"/>
      <c r="DY218" s="194"/>
      <c r="DZ218" s="194"/>
      <c r="EA218" s="194"/>
      <c r="EB218" s="194"/>
      <c r="EC218" s="194"/>
      <c r="ED218" s="194"/>
      <c r="EE218" s="194"/>
      <c r="EF218" s="194"/>
      <c r="EG218" s="194"/>
      <c r="EH218" s="194"/>
      <c r="EI218" s="194"/>
      <c r="EJ218" s="194"/>
      <c r="EK218" s="194"/>
      <c r="EL218" s="194"/>
      <c r="EM218" s="194"/>
      <c r="EN218" s="194"/>
      <c r="EO218" s="194"/>
      <c r="EP218" s="194"/>
      <c r="EQ218" s="194"/>
      <c r="ER218" s="194"/>
      <c r="ES218" s="194"/>
      <c r="ET218" s="194"/>
      <c r="EU218" s="194"/>
      <c r="EV218" s="194"/>
      <c r="EW218" s="194"/>
      <c r="EX218" s="194"/>
      <c r="EY218" s="194"/>
      <c r="EZ218" s="194"/>
      <c r="FA218" s="194"/>
      <c r="FB218" s="194"/>
      <c r="FC218" s="194"/>
      <c r="FD218" s="194"/>
      <c r="FE218" s="194"/>
      <c r="FF218" s="194"/>
      <c r="FG218" s="194"/>
      <c r="FH218" s="194"/>
      <c r="FI218" s="194"/>
      <c r="FJ218" s="194"/>
      <c r="FK218" s="194"/>
      <c r="FL218" s="194"/>
      <c r="FM218" s="194"/>
      <c r="FN218" s="194"/>
      <c r="FO218" s="194"/>
      <c r="FP218" s="194"/>
      <c r="FQ218" s="194"/>
      <c r="FR218" s="194"/>
      <c r="FS218" s="194"/>
      <c r="FT218" s="194"/>
      <c r="FU218" s="194"/>
      <c r="FV218" s="194"/>
      <c r="FW218" s="194"/>
      <c r="FX218" s="194"/>
      <c r="FY218" s="194"/>
      <c r="FZ218" s="194"/>
      <c r="GA218" s="194"/>
      <c r="GB218" s="194"/>
      <c r="GC218" s="194"/>
      <c r="GD218" s="194"/>
      <c r="GE218" s="194"/>
      <c r="GF218" s="194"/>
      <c r="GG218" s="194"/>
      <c r="GH218" s="194"/>
      <c r="GI218" s="194"/>
      <c r="GJ218" s="194"/>
      <c r="GK218" s="194"/>
      <c r="GL218" s="194"/>
      <c r="GM218" s="194"/>
      <c r="GN218" s="194"/>
      <c r="GO218" s="194"/>
      <c r="GP218" s="194"/>
      <c r="GQ218" s="194"/>
      <c r="GR218" s="194"/>
      <c r="GS218" s="194"/>
      <c r="GT218" s="194"/>
      <c r="GU218" s="194"/>
      <c r="GV218" s="194"/>
      <c r="GW218" s="194"/>
      <c r="GX218" s="194"/>
      <c r="GY218" s="194"/>
      <c r="GZ218" s="194"/>
      <c r="HA218" s="194"/>
      <c r="HB218" s="194"/>
      <c r="HC218" s="194"/>
      <c r="HD218" s="194"/>
      <c r="HE218" s="194"/>
      <c r="HF218" s="194"/>
      <c r="HG218" s="194"/>
      <c r="HH218" s="194"/>
      <c r="HI218" s="194"/>
      <c r="HJ218" s="194"/>
      <c r="HK218" s="194"/>
      <c r="HL218" s="194"/>
      <c r="HM218" s="194"/>
      <c r="HN218" s="194"/>
      <c r="HO218" s="194"/>
      <c r="HP218" s="194"/>
      <c r="HQ218" s="194"/>
      <c r="HR218" s="194"/>
      <c r="HS218" s="194"/>
      <c r="HT218" s="194"/>
      <c r="HU218" s="194"/>
      <c r="HV218" s="194"/>
      <c r="HW218" s="194"/>
      <c r="HX218" s="194"/>
      <c r="HY218" s="194"/>
      <c r="HZ218" s="194"/>
      <c r="IA218" s="194"/>
      <c r="IB218" s="194"/>
      <c r="IC218" s="194"/>
      <c r="ID218" s="194"/>
      <c r="IE218" s="194"/>
      <c r="IF218" s="194"/>
      <c r="IG218" s="194"/>
      <c r="IH218" s="194"/>
      <c r="II218" s="194"/>
      <c r="IJ218" s="194"/>
      <c r="IK218" s="194"/>
      <c r="IL218" s="194"/>
      <c r="IM218" s="194"/>
      <c r="IN218" s="194"/>
      <c r="IO218" s="194"/>
      <c r="IP218" s="194"/>
      <c r="IQ218" s="194"/>
      <c r="IR218" s="194"/>
      <c r="IS218" s="194"/>
      <c r="IT218" s="194"/>
      <c r="IU218" s="194"/>
      <c r="IV218" s="194"/>
      <c r="IW218" s="194"/>
      <c r="IX218" s="194"/>
      <c r="IY218" s="194"/>
      <c r="IZ218" s="194"/>
      <c r="JA218" s="194"/>
      <c r="JB218" s="194"/>
      <c r="JC218" s="194"/>
      <c r="JD218" s="194"/>
      <c r="JE218" s="194"/>
      <c r="JF218" s="194"/>
      <c r="JG218" s="194"/>
      <c r="JH218" s="194"/>
      <c r="JI218" s="194"/>
      <c r="JJ218" s="194"/>
      <c r="JK218" s="194"/>
      <c r="JL218" s="194"/>
      <c r="JM218" s="194"/>
      <c r="JN218" s="194"/>
      <c r="JO218" s="194"/>
      <c r="JP218" s="194"/>
      <c r="JQ218" s="194"/>
      <c r="JR218" s="194"/>
      <c r="JS218" s="194"/>
      <c r="JT218" s="194"/>
      <c r="JU218" s="194"/>
      <c r="JV218" s="194"/>
      <c r="JW218" s="194"/>
      <c r="JX218" s="194"/>
      <c r="JY218" s="194"/>
      <c r="JZ218" s="194"/>
      <c r="KA218" s="194"/>
      <c r="KB218" s="194"/>
      <c r="KC218" s="194"/>
    </row>
    <row r="219" spans="1:289" s="92" customFormat="1" ht="114.75" x14ac:dyDescent="0.25">
      <c r="A219" s="373" t="s">
        <v>1330</v>
      </c>
      <c r="B219" s="114"/>
      <c r="C219" s="84"/>
      <c r="D219" s="84"/>
      <c r="E219" s="116" t="s">
        <v>1510</v>
      </c>
      <c r="F219" s="115" t="s">
        <v>1464</v>
      </c>
      <c r="G219" s="84"/>
      <c r="H219" s="81"/>
      <c r="I219" s="50"/>
      <c r="J219" s="50"/>
      <c r="K219" s="124"/>
      <c r="L219" s="50"/>
      <c r="M219" s="125"/>
      <c r="N219" s="111">
        <f t="shared" si="28"/>
        <v>2</v>
      </c>
      <c r="O219" s="109" t="s">
        <v>1331</v>
      </c>
      <c r="P219" s="83" t="s">
        <v>1332</v>
      </c>
      <c r="Q219" s="68">
        <v>2008</v>
      </c>
      <c r="R219" s="138" t="s">
        <v>1333</v>
      </c>
      <c r="S219" s="138" t="s">
        <v>1334</v>
      </c>
      <c r="T219" s="81"/>
      <c r="U219" s="138" t="s">
        <v>1335</v>
      </c>
      <c r="V219" s="64" t="s">
        <v>1336</v>
      </c>
      <c r="W219" s="85" t="s">
        <v>1337</v>
      </c>
      <c r="X219" s="195" t="s">
        <v>1338</v>
      </c>
      <c r="Y219" s="67">
        <v>1</v>
      </c>
      <c r="Z219" s="133"/>
      <c r="AA219" s="133"/>
      <c r="AB219" s="133"/>
      <c r="AC219" s="133">
        <v>1</v>
      </c>
      <c r="AD219" s="133"/>
      <c r="AE219" s="133"/>
      <c r="AF219" s="133">
        <v>1</v>
      </c>
      <c r="AG219" s="133"/>
      <c r="AH219" s="133"/>
      <c r="AI219" s="143">
        <f t="shared" si="29"/>
        <v>2</v>
      </c>
      <c r="AJ219" s="86"/>
      <c r="AK219" s="86"/>
      <c r="AL219" s="86"/>
      <c r="AM219" s="86"/>
      <c r="AN219" s="86"/>
      <c r="AO219" s="86"/>
      <c r="AP219" s="88">
        <f t="shared" si="25"/>
        <v>0</v>
      </c>
      <c r="AQ219" s="89"/>
      <c r="AR219" s="89"/>
      <c r="AS219" s="89"/>
      <c r="AT219" s="89"/>
      <c r="AU219" s="89"/>
      <c r="AV219" s="89"/>
      <c r="AW219" s="89"/>
      <c r="AX219" s="89"/>
      <c r="AY219" s="89"/>
      <c r="AZ219" s="89"/>
      <c r="BA219" s="89"/>
      <c r="BB219" s="89"/>
      <c r="BC219" s="89"/>
      <c r="BD219" s="89"/>
      <c r="BE219" s="18">
        <f t="shared" si="26"/>
        <v>0</v>
      </c>
      <c r="BF219" s="20">
        <f t="shared" si="27"/>
        <v>2</v>
      </c>
      <c r="BG219" s="90"/>
      <c r="BH219" s="90">
        <v>1</v>
      </c>
      <c r="BI219" s="90">
        <v>1</v>
      </c>
      <c r="BJ219" s="90"/>
      <c r="BK219" s="90"/>
      <c r="BL219" s="90"/>
      <c r="BM219" s="25">
        <f t="shared" si="30"/>
        <v>2</v>
      </c>
      <c r="BN219" s="91"/>
      <c r="BO219" s="91">
        <v>1</v>
      </c>
      <c r="BP219" s="91"/>
      <c r="BQ219" s="91"/>
      <c r="BR219" s="91">
        <v>1</v>
      </c>
      <c r="BS219" s="91"/>
      <c r="BT219" s="91"/>
      <c r="BU219" s="91"/>
      <c r="BV219" s="91"/>
      <c r="BW219" s="23">
        <f t="shared" si="31"/>
        <v>2</v>
      </c>
      <c r="BX219" s="70"/>
      <c r="BY219" s="70"/>
      <c r="BZ219" s="70"/>
      <c r="CA219" s="70"/>
      <c r="CB219" s="70"/>
      <c r="CC219" s="70"/>
      <c r="CD219" s="70"/>
      <c r="CE219" s="194"/>
      <c r="CF219" s="194"/>
      <c r="CG219" s="194"/>
      <c r="CH219" s="194"/>
      <c r="CI219" s="194"/>
      <c r="CJ219" s="194"/>
      <c r="CK219" s="194"/>
      <c r="CL219" s="194"/>
      <c r="CM219" s="194"/>
      <c r="CN219" s="194"/>
      <c r="CO219" s="194"/>
      <c r="CP219" s="194"/>
      <c r="CQ219" s="194"/>
      <c r="CR219" s="194"/>
      <c r="CS219" s="194"/>
      <c r="CT219" s="194"/>
      <c r="CU219" s="194"/>
      <c r="CV219" s="194"/>
      <c r="CW219" s="194"/>
      <c r="CX219" s="194"/>
      <c r="CY219" s="194"/>
      <c r="CZ219" s="194"/>
      <c r="DA219" s="194"/>
      <c r="DB219" s="194"/>
      <c r="DC219" s="194"/>
      <c r="DD219" s="194"/>
      <c r="DE219" s="194"/>
      <c r="DF219" s="194"/>
      <c r="DG219" s="194"/>
      <c r="DH219" s="194"/>
      <c r="DI219" s="194"/>
      <c r="DJ219" s="194"/>
      <c r="DK219" s="194"/>
      <c r="DL219" s="194"/>
      <c r="DM219" s="194"/>
      <c r="DN219" s="194"/>
      <c r="DO219" s="194"/>
      <c r="DP219" s="194"/>
      <c r="DQ219" s="194"/>
      <c r="DR219" s="194"/>
      <c r="DS219" s="194"/>
      <c r="DT219" s="194"/>
      <c r="DU219" s="194"/>
      <c r="DV219" s="194"/>
      <c r="DW219" s="194"/>
      <c r="DX219" s="194"/>
      <c r="DY219" s="194"/>
      <c r="DZ219" s="194"/>
      <c r="EA219" s="194"/>
      <c r="EB219" s="194"/>
      <c r="EC219" s="194"/>
      <c r="ED219" s="194"/>
      <c r="EE219" s="194"/>
      <c r="EF219" s="194"/>
      <c r="EG219" s="194"/>
      <c r="EH219" s="194"/>
      <c r="EI219" s="194"/>
      <c r="EJ219" s="194"/>
      <c r="EK219" s="194"/>
      <c r="EL219" s="194"/>
      <c r="EM219" s="194"/>
      <c r="EN219" s="194"/>
      <c r="EO219" s="194"/>
      <c r="EP219" s="194"/>
      <c r="EQ219" s="194"/>
      <c r="ER219" s="194"/>
      <c r="ES219" s="194"/>
      <c r="ET219" s="194"/>
      <c r="EU219" s="194"/>
      <c r="EV219" s="194"/>
      <c r="EW219" s="194"/>
      <c r="EX219" s="194"/>
      <c r="EY219" s="194"/>
      <c r="EZ219" s="194"/>
      <c r="FA219" s="194"/>
      <c r="FB219" s="194"/>
      <c r="FC219" s="194"/>
      <c r="FD219" s="194"/>
      <c r="FE219" s="194"/>
      <c r="FF219" s="194"/>
      <c r="FG219" s="194"/>
      <c r="FH219" s="194"/>
      <c r="FI219" s="194"/>
      <c r="FJ219" s="194"/>
      <c r="FK219" s="194"/>
      <c r="FL219" s="194"/>
      <c r="FM219" s="194"/>
      <c r="FN219" s="194"/>
      <c r="FO219" s="194"/>
      <c r="FP219" s="194"/>
      <c r="FQ219" s="194"/>
      <c r="FR219" s="194"/>
      <c r="FS219" s="194"/>
      <c r="FT219" s="194"/>
      <c r="FU219" s="194"/>
      <c r="FV219" s="194"/>
      <c r="FW219" s="194"/>
      <c r="FX219" s="194"/>
      <c r="FY219" s="194"/>
      <c r="FZ219" s="194"/>
      <c r="GA219" s="194"/>
      <c r="GB219" s="194"/>
      <c r="GC219" s="194"/>
      <c r="GD219" s="194"/>
      <c r="GE219" s="194"/>
      <c r="GF219" s="194"/>
      <c r="GG219" s="194"/>
      <c r="GH219" s="194"/>
      <c r="GI219" s="194"/>
      <c r="GJ219" s="194"/>
      <c r="GK219" s="194"/>
      <c r="GL219" s="194"/>
      <c r="GM219" s="194"/>
      <c r="GN219" s="194"/>
      <c r="GO219" s="194"/>
      <c r="GP219" s="194"/>
      <c r="GQ219" s="194"/>
      <c r="GR219" s="194"/>
      <c r="GS219" s="194"/>
      <c r="GT219" s="194"/>
      <c r="GU219" s="194"/>
      <c r="GV219" s="194"/>
      <c r="GW219" s="194"/>
      <c r="GX219" s="194"/>
      <c r="GY219" s="194"/>
      <c r="GZ219" s="194"/>
      <c r="HA219" s="194"/>
      <c r="HB219" s="194"/>
      <c r="HC219" s="194"/>
      <c r="HD219" s="194"/>
      <c r="HE219" s="194"/>
      <c r="HF219" s="194"/>
      <c r="HG219" s="194"/>
      <c r="HH219" s="194"/>
      <c r="HI219" s="194"/>
      <c r="HJ219" s="194"/>
      <c r="HK219" s="194"/>
      <c r="HL219" s="194"/>
      <c r="HM219" s="194"/>
      <c r="HN219" s="194"/>
      <c r="HO219" s="194"/>
      <c r="HP219" s="194"/>
      <c r="HQ219" s="194"/>
      <c r="HR219" s="194"/>
      <c r="HS219" s="194"/>
      <c r="HT219" s="194"/>
      <c r="HU219" s="194"/>
      <c r="HV219" s="194"/>
      <c r="HW219" s="194"/>
      <c r="HX219" s="194"/>
      <c r="HY219" s="194"/>
      <c r="HZ219" s="194"/>
      <c r="IA219" s="194"/>
      <c r="IB219" s="194"/>
      <c r="IC219" s="194"/>
      <c r="ID219" s="194"/>
      <c r="IE219" s="194"/>
      <c r="IF219" s="194"/>
      <c r="IG219" s="194"/>
      <c r="IH219" s="194"/>
      <c r="II219" s="194"/>
      <c r="IJ219" s="194"/>
      <c r="IK219" s="194"/>
      <c r="IL219" s="194"/>
      <c r="IM219" s="194"/>
      <c r="IN219" s="194"/>
      <c r="IO219" s="194"/>
      <c r="IP219" s="194"/>
      <c r="IQ219" s="194"/>
      <c r="IR219" s="194"/>
      <c r="IS219" s="194"/>
      <c r="IT219" s="194"/>
      <c r="IU219" s="194"/>
      <c r="IV219" s="194"/>
      <c r="IW219" s="194"/>
      <c r="IX219" s="194"/>
      <c r="IY219" s="194"/>
      <c r="IZ219" s="194"/>
      <c r="JA219" s="194"/>
      <c r="JB219" s="194"/>
      <c r="JC219" s="194"/>
      <c r="JD219" s="194"/>
      <c r="JE219" s="194"/>
      <c r="JF219" s="194"/>
      <c r="JG219" s="194"/>
      <c r="JH219" s="194"/>
      <c r="JI219" s="194"/>
      <c r="JJ219" s="194"/>
      <c r="JK219" s="194"/>
      <c r="JL219" s="194"/>
      <c r="JM219" s="194"/>
      <c r="JN219" s="194"/>
      <c r="JO219" s="194"/>
      <c r="JP219" s="194"/>
      <c r="JQ219" s="194"/>
      <c r="JR219" s="194"/>
      <c r="JS219" s="194"/>
      <c r="JT219" s="194"/>
      <c r="JU219" s="194"/>
      <c r="JV219" s="194"/>
      <c r="JW219" s="194"/>
      <c r="JX219" s="194"/>
      <c r="JY219" s="194"/>
      <c r="JZ219" s="194"/>
      <c r="KA219" s="194"/>
      <c r="KB219" s="194"/>
      <c r="KC219" s="194"/>
    </row>
    <row r="220" spans="1:289" s="92" customFormat="1" ht="191.25" x14ac:dyDescent="0.25">
      <c r="A220" s="373" t="s">
        <v>1339</v>
      </c>
      <c r="B220" s="81"/>
      <c r="C220" s="84"/>
      <c r="D220" s="84"/>
      <c r="E220" s="84"/>
      <c r="F220" s="12" t="s">
        <v>207</v>
      </c>
      <c r="G220" s="84"/>
      <c r="H220" s="12" t="s">
        <v>592</v>
      </c>
      <c r="I220" s="50"/>
      <c r="J220" s="50"/>
      <c r="K220" s="124"/>
      <c r="L220" s="50"/>
      <c r="M220" s="125"/>
      <c r="N220" s="111">
        <f t="shared" si="28"/>
        <v>2</v>
      </c>
      <c r="O220" s="109" t="s">
        <v>1340</v>
      </c>
      <c r="P220" s="83" t="s">
        <v>1341</v>
      </c>
      <c r="Q220" s="98" t="s">
        <v>1342</v>
      </c>
      <c r="R220" s="138" t="s">
        <v>1343</v>
      </c>
      <c r="S220" s="138" t="s">
        <v>1344</v>
      </c>
      <c r="T220" s="81"/>
      <c r="U220" s="138" t="s">
        <v>1345</v>
      </c>
      <c r="V220" s="64" t="s">
        <v>1632</v>
      </c>
      <c r="W220" s="85" t="s">
        <v>837</v>
      </c>
      <c r="X220" s="195"/>
      <c r="Y220" s="67"/>
      <c r="Z220" s="133"/>
      <c r="AA220" s="133">
        <v>1</v>
      </c>
      <c r="AB220" s="133"/>
      <c r="AC220" s="133"/>
      <c r="AD220" s="133"/>
      <c r="AE220" s="133"/>
      <c r="AF220" s="133"/>
      <c r="AG220" s="133">
        <v>1</v>
      </c>
      <c r="AH220" s="133"/>
      <c r="AI220" s="143">
        <f t="shared" si="29"/>
        <v>2</v>
      </c>
      <c r="AJ220" s="86"/>
      <c r="AK220" s="86"/>
      <c r="AL220" s="86"/>
      <c r="AM220" s="86"/>
      <c r="AN220" s="86"/>
      <c r="AO220" s="86"/>
      <c r="AP220" s="88">
        <f t="shared" si="25"/>
        <v>0</v>
      </c>
      <c r="AQ220" s="89"/>
      <c r="AR220" s="89"/>
      <c r="AS220" s="89"/>
      <c r="AT220" s="89"/>
      <c r="AU220" s="89"/>
      <c r="AV220" s="89"/>
      <c r="AW220" s="89"/>
      <c r="AX220" s="89"/>
      <c r="AY220" s="89"/>
      <c r="AZ220" s="89"/>
      <c r="BA220" s="89"/>
      <c r="BB220" s="89"/>
      <c r="BC220" s="89"/>
      <c r="BD220" s="89"/>
      <c r="BE220" s="18">
        <f t="shared" si="26"/>
        <v>0</v>
      </c>
      <c r="BF220" s="20">
        <f t="shared" si="27"/>
        <v>2</v>
      </c>
      <c r="BG220" s="90">
        <v>1</v>
      </c>
      <c r="BH220" s="90"/>
      <c r="BI220" s="90"/>
      <c r="BJ220" s="90"/>
      <c r="BK220" s="90"/>
      <c r="BL220" s="90"/>
      <c r="BM220" s="25">
        <f t="shared" si="30"/>
        <v>1</v>
      </c>
      <c r="BN220" s="91">
        <v>1</v>
      </c>
      <c r="BO220" s="91">
        <v>1</v>
      </c>
      <c r="BP220" s="91"/>
      <c r="BQ220" s="91"/>
      <c r="BR220" s="91"/>
      <c r="BS220" s="91"/>
      <c r="BT220" s="91"/>
      <c r="BU220" s="91"/>
      <c r="BV220" s="91"/>
      <c r="BW220" s="23">
        <f t="shared" si="31"/>
        <v>2</v>
      </c>
      <c r="BX220" s="70"/>
      <c r="BY220" s="70"/>
      <c r="BZ220" s="70"/>
      <c r="CA220" s="70"/>
      <c r="CB220" s="70"/>
      <c r="CC220" s="70"/>
      <c r="CD220" s="70"/>
      <c r="CE220" s="194"/>
      <c r="CF220" s="194"/>
      <c r="CG220" s="194"/>
      <c r="CH220" s="194"/>
      <c r="CI220" s="194"/>
      <c r="CJ220" s="194"/>
      <c r="CK220" s="194"/>
      <c r="CL220" s="194"/>
      <c r="CM220" s="194"/>
      <c r="CN220" s="194"/>
      <c r="CO220" s="194"/>
      <c r="CP220" s="194"/>
      <c r="CQ220" s="194"/>
      <c r="CR220" s="194"/>
      <c r="CS220" s="194"/>
      <c r="CT220" s="194"/>
      <c r="CU220" s="194"/>
      <c r="CV220" s="194"/>
      <c r="CW220" s="194"/>
      <c r="CX220" s="194"/>
      <c r="CY220" s="194"/>
      <c r="CZ220" s="194"/>
      <c r="DA220" s="194"/>
      <c r="DB220" s="194"/>
      <c r="DC220" s="194"/>
      <c r="DD220" s="194"/>
      <c r="DE220" s="194"/>
      <c r="DF220" s="194"/>
      <c r="DG220" s="194"/>
      <c r="DH220" s="194"/>
      <c r="DI220" s="194"/>
      <c r="DJ220" s="194"/>
      <c r="DK220" s="194"/>
      <c r="DL220" s="194"/>
      <c r="DM220" s="194"/>
      <c r="DN220" s="194"/>
      <c r="DO220" s="194"/>
      <c r="DP220" s="194"/>
      <c r="DQ220" s="194"/>
      <c r="DR220" s="194"/>
      <c r="DS220" s="194"/>
      <c r="DT220" s="194"/>
      <c r="DU220" s="194"/>
      <c r="DV220" s="194"/>
      <c r="DW220" s="194"/>
      <c r="DX220" s="194"/>
      <c r="DY220" s="194"/>
      <c r="DZ220" s="194"/>
      <c r="EA220" s="194"/>
      <c r="EB220" s="194"/>
      <c r="EC220" s="194"/>
      <c r="ED220" s="194"/>
      <c r="EE220" s="194"/>
      <c r="EF220" s="194"/>
      <c r="EG220" s="194"/>
      <c r="EH220" s="194"/>
      <c r="EI220" s="194"/>
      <c r="EJ220" s="194"/>
      <c r="EK220" s="194"/>
      <c r="EL220" s="194"/>
      <c r="EM220" s="194"/>
      <c r="EN220" s="194"/>
      <c r="EO220" s="194"/>
      <c r="EP220" s="194"/>
      <c r="EQ220" s="194"/>
      <c r="ER220" s="194"/>
      <c r="ES220" s="194"/>
      <c r="ET220" s="194"/>
      <c r="EU220" s="194"/>
      <c r="EV220" s="194"/>
      <c r="EW220" s="194"/>
      <c r="EX220" s="194"/>
      <c r="EY220" s="194"/>
      <c r="EZ220" s="194"/>
      <c r="FA220" s="194"/>
      <c r="FB220" s="194"/>
      <c r="FC220" s="194"/>
      <c r="FD220" s="194"/>
      <c r="FE220" s="194"/>
      <c r="FF220" s="194"/>
      <c r="FG220" s="194"/>
      <c r="FH220" s="194"/>
      <c r="FI220" s="194"/>
      <c r="FJ220" s="194"/>
      <c r="FK220" s="194"/>
      <c r="FL220" s="194"/>
      <c r="FM220" s="194"/>
      <c r="FN220" s="194"/>
      <c r="FO220" s="194"/>
      <c r="FP220" s="194"/>
      <c r="FQ220" s="194"/>
      <c r="FR220" s="194"/>
      <c r="FS220" s="194"/>
      <c r="FT220" s="194"/>
      <c r="FU220" s="194"/>
      <c r="FV220" s="194"/>
      <c r="FW220" s="194"/>
      <c r="FX220" s="194"/>
      <c r="FY220" s="194"/>
      <c r="FZ220" s="194"/>
      <c r="GA220" s="194"/>
      <c r="GB220" s="194"/>
      <c r="GC220" s="194"/>
      <c r="GD220" s="194"/>
      <c r="GE220" s="194"/>
      <c r="GF220" s="194"/>
      <c r="GG220" s="194"/>
      <c r="GH220" s="194"/>
      <c r="GI220" s="194"/>
      <c r="GJ220" s="194"/>
      <c r="GK220" s="194"/>
      <c r="GL220" s="194"/>
      <c r="GM220" s="194"/>
      <c r="GN220" s="194"/>
      <c r="GO220" s="194"/>
      <c r="GP220" s="194"/>
      <c r="GQ220" s="194"/>
      <c r="GR220" s="194"/>
      <c r="GS220" s="194"/>
      <c r="GT220" s="194"/>
      <c r="GU220" s="194"/>
      <c r="GV220" s="194"/>
      <c r="GW220" s="194"/>
      <c r="GX220" s="194"/>
      <c r="GY220" s="194"/>
      <c r="GZ220" s="194"/>
      <c r="HA220" s="194"/>
      <c r="HB220" s="194"/>
      <c r="HC220" s="194"/>
      <c r="HD220" s="194"/>
      <c r="HE220" s="194"/>
      <c r="HF220" s="194"/>
      <c r="HG220" s="194"/>
      <c r="HH220" s="194"/>
      <c r="HI220" s="194"/>
      <c r="HJ220" s="194"/>
      <c r="HK220" s="194"/>
      <c r="HL220" s="194"/>
      <c r="HM220" s="194"/>
      <c r="HN220" s="194"/>
      <c r="HO220" s="194"/>
      <c r="HP220" s="194"/>
      <c r="HQ220" s="194"/>
      <c r="HR220" s="194"/>
      <c r="HS220" s="194"/>
      <c r="HT220" s="194"/>
      <c r="HU220" s="194"/>
      <c r="HV220" s="194"/>
      <c r="HW220" s="194"/>
      <c r="HX220" s="194"/>
      <c r="HY220" s="194"/>
      <c r="HZ220" s="194"/>
      <c r="IA220" s="194"/>
      <c r="IB220" s="194"/>
      <c r="IC220" s="194"/>
      <c r="ID220" s="194"/>
      <c r="IE220" s="194"/>
      <c r="IF220" s="194"/>
      <c r="IG220" s="194"/>
      <c r="IH220" s="194"/>
      <c r="II220" s="194"/>
      <c r="IJ220" s="194"/>
      <c r="IK220" s="194"/>
      <c r="IL220" s="194"/>
      <c r="IM220" s="194"/>
      <c r="IN220" s="194"/>
      <c r="IO220" s="194"/>
      <c r="IP220" s="194"/>
      <c r="IQ220" s="194"/>
      <c r="IR220" s="194"/>
      <c r="IS220" s="194"/>
      <c r="IT220" s="194"/>
      <c r="IU220" s="194"/>
      <c r="IV220" s="194"/>
      <c r="IW220" s="194"/>
      <c r="IX220" s="194"/>
      <c r="IY220" s="194"/>
      <c r="IZ220" s="194"/>
      <c r="JA220" s="194"/>
      <c r="JB220" s="194"/>
      <c r="JC220" s="194"/>
      <c r="JD220" s="194"/>
      <c r="JE220" s="194"/>
      <c r="JF220" s="194"/>
      <c r="JG220" s="194"/>
      <c r="JH220" s="194"/>
      <c r="JI220" s="194"/>
      <c r="JJ220" s="194"/>
      <c r="JK220" s="194"/>
      <c r="JL220" s="194"/>
      <c r="JM220" s="194"/>
      <c r="JN220" s="194"/>
      <c r="JO220" s="194"/>
      <c r="JP220" s="194"/>
      <c r="JQ220" s="194"/>
      <c r="JR220" s="194"/>
      <c r="JS220" s="194"/>
      <c r="JT220" s="194"/>
      <c r="JU220" s="194"/>
      <c r="JV220" s="194"/>
      <c r="JW220" s="194"/>
      <c r="JX220" s="194"/>
      <c r="JY220" s="194"/>
      <c r="JZ220" s="194"/>
      <c r="KA220" s="194"/>
      <c r="KB220" s="194"/>
      <c r="KC220" s="194"/>
    </row>
    <row r="221" spans="1:289" s="92" customFormat="1" ht="306" x14ac:dyDescent="0.25">
      <c r="A221" s="370" t="s">
        <v>1346</v>
      </c>
      <c r="B221" s="117"/>
      <c r="C221" s="84"/>
      <c r="D221" s="84"/>
      <c r="E221" s="116" t="s">
        <v>1511</v>
      </c>
      <c r="F221" s="115" t="s">
        <v>1464</v>
      </c>
      <c r="G221" s="84"/>
      <c r="H221" s="81"/>
      <c r="I221" s="50"/>
      <c r="J221" s="50"/>
      <c r="K221" s="124"/>
      <c r="L221" s="50"/>
      <c r="M221" s="125"/>
      <c r="N221" s="111">
        <f t="shared" si="28"/>
        <v>2</v>
      </c>
      <c r="O221" s="109" t="s">
        <v>1347</v>
      </c>
      <c r="P221" s="83" t="s">
        <v>1348</v>
      </c>
      <c r="Q221" s="68">
        <v>2009</v>
      </c>
      <c r="R221" s="138" t="s">
        <v>1349</v>
      </c>
      <c r="S221" s="138" t="s">
        <v>1350</v>
      </c>
      <c r="T221" s="81"/>
      <c r="U221" s="99" t="s">
        <v>1351</v>
      </c>
      <c r="V221" s="64" t="s">
        <v>1352</v>
      </c>
      <c r="W221" s="85" t="s">
        <v>1353</v>
      </c>
      <c r="X221" s="195" t="s">
        <v>1354</v>
      </c>
      <c r="Y221" s="67"/>
      <c r="Z221" s="133"/>
      <c r="AA221" s="133"/>
      <c r="AB221" s="133"/>
      <c r="AC221" s="133"/>
      <c r="AD221" s="133"/>
      <c r="AE221" s="133"/>
      <c r="AF221" s="133"/>
      <c r="AG221" s="133">
        <v>1</v>
      </c>
      <c r="AH221" s="133"/>
      <c r="AI221" s="143">
        <f t="shared" si="29"/>
        <v>1</v>
      </c>
      <c r="AJ221" s="86"/>
      <c r="AK221" s="86"/>
      <c r="AL221" s="86"/>
      <c r="AM221" s="86"/>
      <c r="AN221" s="86"/>
      <c r="AO221" s="86"/>
      <c r="AP221" s="88">
        <f t="shared" si="25"/>
        <v>0</v>
      </c>
      <c r="AQ221" s="89"/>
      <c r="AR221" s="89"/>
      <c r="AS221" s="89"/>
      <c r="AT221" s="89"/>
      <c r="AU221" s="89"/>
      <c r="AV221" s="89"/>
      <c r="AW221" s="89"/>
      <c r="AX221" s="89"/>
      <c r="AY221" s="89"/>
      <c r="AZ221" s="89"/>
      <c r="BA221" s="89"/>
      <c r="BB221" s="89"/>
      <c r="BC221" s="89"/>
      <c r="BD221" s="89"/>
      <c r="BE221" s="18">
        <f t="shared" si="26"/>
        <v>0</v>
      </c>
      <c r="BF221" s="20">
        <f t="shared" si="27"/>
        <v>1</v>
      </c>
      <c r="BG221" s="90"/>
      <c r="BH221" s="90">
        <v>1</v>
      </c>
      <c r="BI221" s="90"/>
      <c r="BJ221" s="90">
        <v>1</v>
      </c>
      <c r="BK221" s="90">
        <v>1</v>
      </c>
      <c r="BL221" s="90"/>
      <c r="BM221" s="25">
        <f t="shared" si="30"/>
        <v>3</v>
      </c>
      <c r="BN221" s="91">
        <v>1</v>
      </c>
      <c r="BO221" s="91">
        <v>1</v>
      </c>
      <c r="BP221" s="91"/>
      <c r="BQ221" s="91"/>
      <c r="BR221" s="91"/>
      <c r="BS221" s="91"/>
      <c r="BT221" s="91"/>
      <c r="BU221" s="91"/>
      <c r="BV221" s="91"/>
      <c r="BW221" s="23">
        <f t="shared" si="31"/>
        <v>2</v>
      </c>
      <c r="BX221" s="70"/>
      <c r="BY221" s="70"/>
      <c r="BZ221" s="70"/>
      <c r="CA221" s="70"/>
      <c r="CB221" s="70"/>
      <c r="CC221" s="70"/>
      <c r="CD221" s="70"/>
      <c r="CE221" s="194"/>
      <c r="CF221" s="194"/>
      <c r="CG221" s="194"/>
      <c r="CH221" s="194"/>
      <c r="CI221" s="194"/>
      <c r="CJ221" s="194"/>
      <c r="CK221" s="194"/>
      <c r="CL221" s="194"/>
      <c r="CM221" s="194"/>
      <c r="CN221" s="194"/>
      <c r="CO221" s="194"/>
      <c r="CP221" s="194"/>
      <c r="CQ221" s="194"/>
      <c r="CR221" s="194"/>
      <c r="CS221" s="194"/>
      <c r="CT221" s="194"/>
      <c r="CU221" s="194"/>
      <c r="CV221" s="194"/>
      <c r="CW221" s="194"/>
      <c r="CX221" s="194"/>
      <c r="CY221" s="194"/>
      <c r="CZ221" s="194"/>
      <c r="DA221" s="194"/>
      <c r="DB221" s="194"/>
      <c r="DC221" s="194"/>
      <c r="DD221" s="194"/>
      <c r="DE221" s="194"/>
      <c r="DF221" s="194"/>
      <c r="DG221" s="194"/>
      <c r="DH221" s="194"/>
      <c r="DI221" s="194"/>
      <c r="DJ221" s="194"/>
      <c r="DK221" s="194"/>
      <c r="DL221" s="194"/>
      <c r="DM221" s="194"/>
      <c r="DN221" s="194"/>
      <c r="DO221" s="194"/>
      <c r="DP221" s="194"/>
      <c r="DQ221" s="194"/>
      <c r="DR221" s="194"/>
      <c r="DS221" s="194"/>
      <c r="DT221" s="194"/>
      <c r="DU221" s="194"/>
      <c r="DV221" s="194"/>
      <c r="DW221" s="194"/>
      <c r="DX221" s="194"/>
      <c r="DY221" s="194"/>
      <c r="DZ221" s="194"/>
      <c r="EA221" s="194"/>
      <c r="EB221" s="194"/>
      <c r="EC221" s="194"/>
      <c r="ED221" s="194"/>
      <c r="EE221" s="194"/>
      <c r="EF221" s="194"/>
      <c r="EG221" s="194"/>
      <c r="EH221" s="194"/>
      <c r="EI221" s="194"/>
      <c r="EJ221" s="194"/>
      <c r="EK221" s="194"/>
      <c r="EL221" s="194"/>
      <c r="EM221" s="194"/>
      <c r="EN221" s="194"/>
      <c r="EO221" s="194"/>
      <c r="EP221" s="194"/>
      <c r="EQ221" s="194"/>
      <c r="ER221" s="194"/>
      <c r="ES221" s="194"/>
      <c r="ET221" s="194"/>
      <c r="EU221" s="194"/>
      <c r="EV221" s="194"/>
      <c r="EW221" s="194"/>
      <c r="EX221" s="194"/>
      <c r="EY221" s="194"/>
      <c r="EZ221" s="194"/>
      <c r="FA221" s="194"/>
      <c r="FB221" s="194"/>
      <c r="FC221" s="194"/>
      <c r="FD221" s="194"/>
      <c r="FE221" s="194"/>
      <c r="FF221" s="194"/>
      <c r="FG221" s="194"/>
      <c r="FH221" s="194"/>
      <c r="FI221" s="194"/>
      <c r="FJ221" s="194"/>
      <c r="FK221" s="194"/>
      <c r="FL221" s="194"/>
      <c r="FM221" s="194"/>
      <c r="FN221" s="194"/>
      <c r="FO221" s="194"/>
      <c r="FP221" s="194"/>
      <c r="FQ221" s="194"/>
      <c r="FR221" s="194"/>
      <c r="FS221" s="194"/>
      <c r="FT221" s="194"/>
      <c r="FU221" s="194"/>
      <c r="FV221" s="194"/>
      <c r="FW221" s="194"/>
      <c r="FX221" s="194"/>
      <c r="FY221" s="194"/>
      <c r="FZ221" s="194"/>
      <c r="GA221" s="194"/>
      <c r="GB221" s="194"/>
      <c r="GC221" s="194"/>
      <c r="GD221" s="194"/>
      <c r="GE221" s="194"/>
      <c r="GF221" s="194"/>
      <c r="GG221" s="194"/>
      <c r="GH221" s="194"/>
      <c r="GI221" s="194"/>
      <c r="GJ221" s="194"/>
      <c r="GK221" s="194"/>
      <c r="GL221" s="194"/>
      <c r="GM221" s="194"/>
      <c r="GN221" s="194"/>
      <c r="GO221" s="194"/>
      <c r="GP221" s="194"/>
      <c r="GQ221" s="194"/>
      <c r="GR221" s="194"/>
      <c r="GS221" s="194"/>
      <c r="GT221" s="194"/>
      <c r="GU221" s="194"/>
      <c r="GV221" s="194"/>
      <c r="GW221" s="194"/>
      <c r="GX221" s="194"/>
      <c r="GY221" s="194"/>
      <c r="GZ221" s="194"/>
      <c r="HA221" s="194"/>
      <c r="HB221" s="194"/>
      <c r="HC221" s="194"/>
      <c r="HD221" s="194"/>
      <c r="HE221" s="194"/>
      <c r="HF221" s="194"/>
      <c r="HG221" s="194"/>
      <c r="HH221" s="194"/>
      <c r="HI221" s="194"/>
      <c r="HJ221" s="194"/>
      <c r="HK221" s="194"/>
      <c r="HL221" s="194"/>
      <c r="HM221" s="194"/>
      <c r="HN221" s="194"/>
      <c r="HO221" s="194"/>
      <c r="HP221" s="194"/>
      <c r="HQ221" s="194"/>
      <c r="HR221" s="194"/>
      <c r="HS221" s="194"/>
      <c r="HT221" s="194"/>
      <c r="HU221" s="194"/>
      <c r="HV221" s="194"/>
      <c r="HW221" s="194"/>
      <c r="HX221" s="194"/>
      <c r="HY221" s="194"/>
      <c r="HZ221" s="194"/>
      <c r="IA221" s="194"/>
      <c r="IB221" s="194"/>
      <c r="IC221" s="194"/>
      <c r="ID221" s="194"/>
      <c r="IE221" s="194"/>
      <c r="IF221" s="194"/>
      <c r="IG221" s="194"/>
      <c r="IH221" s="194"/>
      <c r="II221" s="194"/>
      <c r="IJ221" s="194"/>
      <c r="IK221" s="194"/>
      <c r="IL221" s="194"/>
      <c r="IM221" s="194"/>
      <c r="IN221" s="194"/>
      <c r="IO221" s="194"/>
      <c r="IP221" s="194"/>
      <c r="IQ221" s="194"/>
      <c r="IR221" s="194"/>
      <c r="IS221" s="194"/>
      <c r="IT221" s="194"/>
      <c r="IU221" s="194"/>
      <c r="IV221" s="194"/>
      <c r="IW221" s="194"/>
      <c r="IX221" s="194"/>
      <c r="IY221" s="194"/>
      <c r="IZ221" s="194"/>
      <c r="JA221" s="194"/>
      <c r="JB221" s="194"/>
      <c r="JC221" s="194"/>
      <c r="JD221" s="194"/>
      <c r="JE221" s="194"/>
      <c r="JF221" s="194"/>
      <c r="JG221" s="194"/>
      <c r="JH221" s="194"/>
      <c r="JI221" s="194"/>
      <c r="JJ221" s="194"/>
      <c r="JK221" s="194"/>
      <c r="JL221" s="194"/>
      <c r="JM221" s="194"/>
      <c r="JN221" s="194"/>
      <c r="JO221" s="194"/>
      <c r="JP221" s="194"/>
      <c r="JQ221" s="194"/>
      <c r="JR221" s="194"/>
      <c r="JS221" s="194"/>
      <c r="JT221" s="194"/>
      <c r="JU221" s="194"/>
      <c r="JV221" s="194"/>
      <c r="JW221" s="194"/>
      <c r="JX221" s="194"/>
      <c r="JY221" s="194"/>
      <c r="JZ221" s="194"/>
      <c r="KA221" s="194"/>
      <c r="KB221" s="194"/>
      <c r="KC221" s="194"/>
    </row>
    <row r="222" spans="1:289" s="92" customFormat="1" ht="89.25" x14ac:dyDescent="0.25">
      <c r="A222" s="373" t="s">
        <v>1355</v>
      </c>
      <c r="B222" s="114"/>
      <c r="C222" s="84"/>
      <c r="D222" s="84"/>
      <c r="E222" s="122">
        <v>4</v>
      </c>
      <c r="F222" s="115" t="s">
        <v>1512</v>
      </c>
      <c r="G222" s="84"/>
      <c r="H222" s="81"/>
      <c r="I222" s="50"/>
      <c r="J222" s="50"/>
      <c r="K222" s="124"/>
      <c r="L222" s="50"/>
      <c r="M222" s="125"/>
      <c r="N222" s="111">
        <f t="shared" si="28"/>
        <v>2</v>
      </c>
      <c r="O222" s="109" t="s">
        <v>1356</v>
      </c>
      <c r="P222" s="83" t="s">
        <v>1357</v>
      </c>
      <c r="Q222" s="68">
        <v>2006</v>
      </c>
      <c r="R222" s="138" t="s">
        <v>1358</v>
      </c>
      <c r="S222" s="138" t="s">
        <v>1359</v>
      </c>
      <c r="T222" s="81"/>
      <c r="U222" s="81"/>
      <c r="V222" s="64" t="s">
        <v>1360</v>
      </c>
      <c r="W222" s="85" t="s">
        <v>1361</v>
      </c>
      <c r="X222" s="195"/>
      <c r="Y222" s="67">
        <v>1</v>
      </c>
      <c r="Z222" s="133">
        <v>1</v>
      </c>
      <c r="AA222" s="133"/>
      <c r="AB222" s="133">
        <v>1</v>
      </c>
      <c r="AC222" s="133">
        <v>1</v>
      </c>
      <c r="AD222" s="133">
        <v>1</v>
      </c>
      <c r="AE222" s="133"/>
      <c r="AF222" s="133"/>
      <c r="AG222" s="133"/>
      <c r="AH222" s="133"/>
      <c r="AI222" s="143">
        <f t="shared" si="29"/>
        <v>4</v>
      </c>
      <c r="AJ222" s="86"/>
      <c r="AK222" s="86"/>
      <c r="AL222" s="86"/>
      <c r="AM222" s="86"/>
      <c r="AN222" s="86"/>
      <c r="AO222" s="86"/>
      <c r="AP222" s="88">
        <f t="shared" si="25"/>
        <v>0</v>
      </c>
      <c r="AQ222" s="89"/>
      <c r="AR222" s="89"/>
      <c r="AS222" s="89"/>
      <c r="AT222" s="89"/>
      <c r="AU222" s="89"/>
      <c r="AV222" s="89"/>
      <c r="AW222" s="89"/>
      <c r="AX222" s="89"/>
      <c r="AY222" s="89"/>
      <c r="AZ222" s="89"/>
      <c r="BA222" s="89"/>
      <c r="BB222" s="89"/>
      <c r="BC222" s="89"/>
      <c r="BD222" s="89"/>
      <c r="BE222" s="18">
        <f t="shared" si="26"/>
        <v>0</v>
      </c>
      <c r="BF222" s="20">
        <f t="shared" si="27"/>
        <v>4</v>
      </c>
      <c r="BG222" s="90"/>
      <c r="BH222" s="90"/>
      <c r="BI222" s="90">
        <v>1</v>
      </c>
      <c r="BJ222" s="90"/>
      <c r="BK222" s="90"/>
      <c r="BL222" s="90"/>
      <c r="BM222" s="25">
        <f t="shared" si="30"/>
        <v>1</v>
      </c>
      <c r="BN222" s="91">
        <v>1</v>
      </c>
      <c r="BO222" s="91"/>
      <c r="BP222" s="91"/>
      <c r="BQ222" s="91"/>
      <c r="BR222" s="91"/>
      <c r="BS222" s="91"/>
      <c r="BT222" s="91"/>
      <c r="BU222" s="91"/>
      <c r="BV222" s="91"/>
      <c r="BW222" s="23">
        <f t="shared" si="31"/>
        <v>1</v>
      </c>
      <c r="BX222" s="70"/>
      <c r="BY222" s="70"/>
      <c r="BZ222" s="70"/>
      <c r="CA222" s="70"/>
      <c r="CB222" s="70"/>
      <c r="CC222" s="70"/>
      <c r="CD222" s="70"/>
      <c r="CE222" s="194"/>
      <c r="CF222" s="194"/>
      <c r="CG222" s="194"/>
      <c r="CH222" s="194"/>
      <c r="CI222" s="194"/>
      <c r="CJ222" s="194"/>
      <c r="CK222" s="194"/>
      <c r="CL222" s="194"/>
      <c r="CM222" s="194"/>
      <c r="CN222" s="194"/>
      <c r="CO222" s="194"/>
      <c r="CP222" s="194"/>
      <c r="CQ222" s="194"/>
      <c r="CR222" s="194"/>
      <c r="CS222" s="194"/>
      <c r="CT222" s="194"/>
      <c r="CU222" s="194"/>
      <c r="CV222" s="194"/>
      <c r="CW222" s="194"/>
      <c r="CX222" s="194"/>
      <c r="CY222" s="194"/>
      <c r="CZ222" s="194"/>
      <c r="DA222" s="194"/>
      <c r="DB222" s="194"/>
      <c r="DC222" s="194"/>
      <c r="DD222" s="194"/>
      <c r="DE222" s="194"/>
      <c r="DF222" s="194"/>
      <c r="DG222" s="194"/>
      <c r="DH222" s="194"/>
      <c r="DI222" s="194"/>
      <c r="DJ222" s="194"/>
      <c r="DK222" s="194"/>
      <c r="DL222" s="194"/>
      <c r="DM222" s="194"/>
      <c r="DN222" s="194"/>
      <c r="DO222" s="194"/>
      <c r="DP222" s="194"/>
      <c r="DQ222" s="194"/>
      <c r="DR222" s="194"/>
      <c r="DS222" s="194"/>
      <c r="DT222" s="194"/>
      <c r="DU222" s="194"/>
      <c r="DV222" s="194"/>
      <c r="DW222" s="194"/>
      <c r="DX222" s="194"/>
      <c r="DY222" s="194"/>
      <c r="DZ222" s="194"/>
      <c r="EA222" s="194"/>
      <c r="EB222" s="194"/>
      <c r="EC222" s="194"/>
      <c r="ED222" s="194"/>
      <c r="EE222" s="194"/>
      <c r="EF222" s="194"/>
      <c r="EG222" s="194"/>
      <c r="EH222" s="194"/>
      <c r="EI222" s="194"/>
      <c r="EJ222" s="194"/>
      <c r="EK222" s="194"/>
      <c r="EL222" s="194"/>
      <c r="EM222" s="194"/>
      <c r="EN222" s="194"/>
      <c r="EO222" s="194"/>
      <c r="EP222" s="194"/>
      <c r="EQ222" s="194"/>
      <c r="ER222" s="194"/>
      <c r="ES222" s="194"/>
      <c r="ET222" s="194"/>
      <c r="EU222" s="194"/>
      <c r="EV222" s="194"/>
      <c r="EW222" s="194"/>
      <c r="EX222" s="194"/>
      <c r="EY222" s="194"/>
      <c r="EZ222" s="194"/>
      <c r="FA222" s="194"/>
      <c r="FB222" s="194"/>
      <c r="FC222" s="194"/>
      <c r="FD222" s="194"/>
      <c r="FE222" s="194"/>
      <c r="FF222" s="194"/>
      <c r="FG222" s="194"/>
      <c r="FH222" s="194"/>
      <c r="FI222" s="194"/>
      <c r="FJ222" s="194"/>
      <c r="FK222" s="194"/>
      <c r="FL222" s="194"/>
      <c r="FM222" s="194"/>
      <c r="FN222" s="194"/>
      <c r="FO222" s="194"/>
      <c r="FP222" s="194"/>
      <c r="FQ222" s="194"/>
      <c r="FR222" s="194"/>
      <c r="FS222" s="194"/>
      <c r="FT222" s="194"/>
      <c r="FU222" s="194"/>
      <c r="FV222" s="194"/>
      <c r="FW222" s="194"/>
      <c r="FX222" s="194"/>
      <c r="FY222" s="194"/>
      <c r="FZ222" s="194"/>
      <c r="GA222" s="194"/>
      <c r="GB222" s="194"/>
      <c r="GC222" s="194"/>
      <c r="GD222" s="194"/>
      <c r="GE222" s="194"/>
      <c r="GF222" s="194"/>
      <c r="GG222" s="194"/>
      <c r="GH222" s="194"/>
      <c r="GI222" s="194"/>
      <c r="GJ222" s="194"/>
      <c r="GK222" s="194"/>
      <c r="GL222" s="194"/>
      <c r="GM222" s="194"/>
      <c r="GN222" s="194"/>
      <c r="GO222" s="194"/>
      <c r="GP222" s="194"/>
      <c r="GQ222" s="194"/>
      <c r="GR222" s="194"/>
      <c r="GS222" s="194"/>
      <c r="GT222" s="194"/>
      <c r="GU222" s="194"/>
      <c r="GV222" s="194"/>
      <c r="GW222" s="194"/>
      <c r="GX222" s="194"/>
      <c r="GY222" s="194"/>
      <c r="GZ222" s="194"/>
      <c r="HA222" s="194"/>
      <c r="HB222" s="194"/>
      <c r="HC222" s="194"/>
      <c r="HD222" s="194"/>
      <c r="HE222" s="194"/>
      <c r="HF222" s="194"/>
      <c r="HG222" s="194"/>
      <c r="HH222" s="194"/>
      <c r="HI222" s="194"/>
      <c r="HJ222" s="194"/>
      <c r="HK222" s="194"/>
      <c r="HL222" s="194"/>
      <c r="HM222" s="194"/>
      <c r="HN222" s="194"/>
      <c r="HO222" s="194"/>
      <c r="HP222" s="194"/>
      <c r="HQ222" s="194"/>
      <c r="HR222" s="194"/>
      <c r="HS222" s="194"/>
      <c r="HT222" s="194"/>
      <c r="HU222" s="194"/>
      <c r="HV222" s="194"/>
      <c r="HW222" s="194"/>
      <c r="HX222" s="194"/>
      <c r="HY222" s="194"/>
      <c r="HZ222" s="194"/>
      <c r="IA222" s="194"/>
      <c r="IB222" s="194"/>
      <c r="IC222" s="194"/>
      <c r="ID222" s="194"/>
      <c r="IE222" s="194"/>
      <c r="IF222" s="194"/>
      <c r="IG222" s="194"/>
      <c r="IH222" s="194"/>
      <c r="II222" s="194"/>
      <c r="IJ222" s="194"/>
      <c r="IK222" s="194"/>
      <c r="IL222" s="194"/>
      <c r="IM222" s="194"/>
      <c r="IN222" s="194"/>
      <c r="IO222" s="194"/>
      <c r="IP222" s="194"/>
      <c r="IQ222" s="194"/>
      <c r="IR222" s="194"/>
      <c r="IS222" s="194"/>
      <c r="IT222" s="194"/>
      <c r="IU222" s="194"/>
      <c r="IV222" s="194"/>
      <c r="IW222" s="194"/>
      <c r="IX222" s="194"/>
      <c r="IY222" s="194"/>
      <c r="IZ222" s="194"/>
      <c r="JA222" s="194"/>
      <c r="JB222" s="194"/>
      <c r="JC222" s="194"/>
      <c r="JD222" s="194"/>
      <c r="JE222" s="194"/>
      <c r="JF222" s="194"/>
      <c r="JG222" s="194"/>
      <c r="JH222" s="194"/>
      <c r="JI222" s="194"/>
      <c r="JJ222" s="194"/>
      <c r="JK222" s="194"/>
      <c r="JL222" s="194"/>
      <c r="JM222" s="194"/>
      <c r="JN222" s="194"/>
      <c r="JO222" s="194"/>
      <c r="JP222" s="194"/>
      <c r="JQ222" s="194"/>
      <c r="JR222" s="194"/>
      <c r="JS222" s="194"/>
      <c r="JT222" s="194"/>
      <c r="JU222" s="194"/>
      <c r="JV222" s="194"/>
      <c r="JW222" s="194"/>
      <c r="JX222" s="194"/>
      <c r="JY222" s="194"/>
      <c r="JZ222" s="194"/>
      <c r="KA222" s="194"/>
      <c r="KB222" s="194"/>
      <c r="KC222" s="194"/>
    </row>
    <row r="223" spans="1:289" s="92" customFormat="1" ht="140.25" x14ac:dyDescent="0.25">
      <c r="A223" s="373" t="s">
        <v>1362</v>
      </c>
      <c r="B223" s="114"/>
      <c r="C223" s="84"/>
      <c r="D223" s="84"/>
      <c r="E223" s="115" t="s">
        <v>1505</v>
      </c>
      <c r="F223" s="115" t="s">
        <v>1464</v>
      </c>
      <c r="G223" s="84"/>
      <c r="H223" s="81"/>
      <c r="I223" s="50"/>
      <c r="J223" s="50"/>
      <c r="K223" s="124"/>
      <c r="L223" s="50"/>
      <c r="M223" s="125"/>
      <c r="N223" s="111">
        <f t="shared" si="28"/>
        <v>2</v>
      </c>
      <c r="O223" s="109" t="s">
        <v>1363</v>
      </c>
      <c r="P223" s="83" t="s">
        <v>1364</v>
      </c>
      <c r="Q223" s="68">
        <v>2007</v>
      </c>
      <c r="R223" s="138" t="s">
        <v>1365</v>
      </c>
      <c r="S223" s="138" t="s">
        <v>1366</v>
      </c>
      <c r="T223" s="81"/>
      <c r="U223" s="138" t="s">
        <v>1367</v>
      </c>
      <c r="V223" s="64" t="s">
        <v>1368</v>
      </c>
      <c r="W223" s="85" t="s">
        <v>1369</v>
      </c>
      <c r="X223" s="195"/>
      <c r="Y223" s="67"/>
      <c r="Z223" s="133"/>
      <c r="AA223" s="133"/>
      <c r="AB223" s="133"/>
      <c r="AC223" s="133"/>
      <c r="AD223" s="133"/>
      <c r="AE223" s="133"/>
      <c r="AF223" s="133">
        <v>1</v>
      </c>
      <c r="AG223" s="133"/>
      <c r="AH223" s="133"/>
      <c r="AI223" s="143">
        <f t="shared" si="29"/>
        <v>1</v>
      </c>
      <c r="AJ223" s="86"/>
      <c r="AK223" s="86"/>
      <c r="AL223" s="86"/>
      <c r="AM223" s="86"/>
      <c r="AN223" s="86"/>
      <c r="AO223" s="86"/>
      <c r="AP223" s="88">
        <f t="shared" si="25"/>
        <v>0</v>
      </c>
      <c r="AQ223" s="89"/>
      <c r="AR223" s="89"/>
      <c r="AS223" s="89"/>
      <c r="AT223" s="89"/>
      <c r="AU223" s="89"/>
      <c r="AV223" s="89"/>
      <c r="AW223" s="89"/>
      <c r="AX223" s="89"/>
      <c r="AY223" s="89"/>
      <c r="AZ223" s="89"/>
      <c r="BA223" s="89"/>
      <c r="BB223" s="89"/>
      <c r="BC223" s="89"/>
      <c r="BD223" s="89"/>
      <c r="BE223" s="18">
        <f t="shared" si="26"/>
        <v>0</v>
      </c>
      <c r="BF223" s="20">
        <f t="shared" si="27"/>
        <v>1</v>
      </c>
      <c r="BG223" s="90"/>
      <c r="BH223" s="90">
        <v>1</v>
      </c>
      <c r="BI223" s="90">
        <v>1</v>
      </c>
      <c r="BJ223" s="90"/>
      <c r="BK223" s="90"/>
      <c r="BL223" s="90"/>
      <c r="BM223" s="25">
        <f t="shared" si="30"/>
        <v>2</v>
      </c>
      <c r="BN223" s="91">
        <v>1</v>
      </c>
      <c r="BO223" s="91"/>
      <c r="BP223" s="91"/>
      <c r="BQ223" s="91"/>
      <c r="BR223" s="91"/>
      <c r="BS223" s="91"/>
      <c r="BT223" s="91"/>
      <c r="BU223" s="91"/>
      <c r="BV223" s="91"/>
      <c r="BW223" s="23">
        <f t="shared" si="31"/>
        <v>1</v>
      </c>
      <c r="BX223" s="70"/>
      <c r="BY223" s="70"/>
      <c r="BZ223" s="70"/>
      <c r="CA223" s="70"/>
      <c r="CB223" s="70"/>
      <c r="CC223" s="70"/>
      <c r="CD223" s="70"/>
      <c r="CE223" s="194"/>
      <c r="CF223" s="194"/>
      <c r="CG223" s="194"/>
      <c r="CH223" s="194"/>
      <c r="CI223" s="194"/>
      <c r="CJ223" s="194"/>
      <c r="CK223" s="194"/>
      <c r="CL223" s="194"/>
      <c r="CM223" s="194"/>
      <c r="CN223" s="194"/>
      <c r="CO223" s="194"/>
      <c r="CP223" s="194"/>
      <c r="CQ223" s="194"/>
      <c r="CR223" s="194"/>
      <c r="CS223" s="194"/>
      <c r="CT223" s="194"/>
      <c r="CU223" s="194"/>
      <c r="CV223" s="194"/>
      <c r="CW223" s="194"/>
      <c r="CX223" s="194"/>
      <c r="CY223" s="194"/>
      <c r="CZ223" s="194"/>
      <c r="DA223" s="194"/>
      <c r="DB223" s="194"/>
      <c r="DC223" s="194"/>
      <c r="DD223" s="194"/>
      <c r="DE223" s="194"/>
      <c r="DF223" s="194"/>
      <c r="DG223" s="194"/>
      <c r="DH223" s="194"/>
      <c r="DI223" s="194"/>
      <c r="DJ223" s="194"/>
      <c r="DK223" s="194"/>
      <c r="DL223" s="194"/>
      <c r="DM223" s="194"/>
      <c r="DN223" s="194"/>
      <c r="DO223" s="194"/>
      <c r="DP223" s="194"/>
      <c r="DQ223" s="194"/>
      <c r="DR223" s="194"/>
      <c r="DS223" s="194"/>
      <c r="DT223" s="194"/>
      <c r="DU223" s="194"/>
      <c r="DV223" s="194"/>
      <c r="DW223" s="194"/>
      <c r="DX223" s="194"/>
      <c r="DY223" s="194"/>
      <c r="DZ223" s="194"/>
      <c r="EA223" s="194"/>
      <c r="EB223" s="194"/>
      <c r="EC223" s="194"/>
      <c r="ED223" s="194"/>
      <c r="EE223" s="194"/>
      <c r="EF223" s="194"/>
      <c r="EG223" s="194"/>
      <c r="EH223" s="194"/>
      <c r="EI223" s="194"/>
      <c r="EJ223" s="194"/>
      <c r="EK223" s="194"/>
      <c r="EL223" s="194"/>
      <c r="EM223" s="194"/>
      <c r="EN223" s="194"/>
      <c r="EO223" s="194"/>
      <c r="EP223" s="194"/>
      <c r="EQ223" s="194"/>
      <c r="ER223" s="194"/>
      <c r="ES223" s="194"/>
      <c r="ET223" s="194"/>
      <c r="EU223" s="194"/>
      <c r="EV223" s="194"/>
      <c r="EW223" s="194"/>
      <c r="EX223" s="194"/>
      <c r="EY223" s="194"/>
      <c r="EZ223" s="194"/>
      <c r="FA223" s="194"/>
      <c r="FB223" s="194"/>
      <c r="FC223" s="194"/>
      <c r="FD223" s="194"/>
      <c r="FE223" s="194"/>
      <c r="FF223" s="194"/>
      <c r="FG223" s="194"/>
      <c r="FH223" s="194"/>
      <c r="FI223" s="194"/>
      <c r="FJ223" s="194"/>
      <c r="FK223" s="194"/>
      <c r="FL223" s="194"/>
      <c r="FM223" s="194"/>
      <c r="FN223" s="194"/>
      <c r="FO223" s="194"/>
      <c r="FP223" s="194"/>
      <c r="FQ223" s="194"/>
      <c r="FR223" s="194"/>
      <c r="FS223" s="194"/>
      <c r="FT223" s="194"/>
      <c r="FU223" s="194"/>
      <c r="FV223" s="194"/>
      <c r="FW223" s="194"/>
      <c r="FX223" s="194"/>
      <c r="FY223" s="194"/>
      <c r="FZ223" s="194"/>
      <c r="GA223" s="194"/>
      <c r="GB223" s="194"/>
      <c r="GC223" s="194"/>
      <c r="GD223" s="194"/>
      <c r="GE223" s="194"/>
      <c r="GF223" s="194"/>
      <c r="GG223" s="194"/>
      <c r="GH223" s="194"/>
      <c r="GI223" s="194"/>
      <c r="GJ223" s="194"/>
      <c r="GK223" s="194"/>
      <c r="GL223" s="194"/>
      <c r="GM223" s="194"/>
      <c r="GN223" s="194"/>
      <c r="GO223" s="194"/>
      <c r="GP223" s="194"/>
      <c r="GQ223" s="194"/>
      <c r="GR223" s="194"/>
      <c r="GS223" s="194"/>
      <c r="GT223" s="194"/>
      <c r="GU223" s="194"/>
      <c r="GV223" s="194"/>
      <c r="GW223" s="194"/>
      <c r="GX223" s="194"/>
      <c r="GY223" s="194"/>
      <c r="GZ223" s="194"/>
      <c r="HA223" s="194"/>
      <c r="HB223" s="194"/>
      <c r="HC223" s="194"/>
      <c r="HD223" s="194"/>
      <c r="HE223" s="194"/>
      <c r="HF223" s="194"/>
      <c r="HG223" s="194"/>
      <c r="HH223" s="194"/>
      <c r="HI223" s="194"/>
      <c r="HJ223" s="194"/>
      <c r="HK223" s="194"/>
      <c r="HL223" s="194"/>
      <c r="HM223" s="194"/>
      <c r="HN223" s="194"/>
      <c r="HO223" s="194"/>
      <c r="HP223" s="194"/>
      <c r="HQ223" s="194"/>
      <c r="HR223" s="194"/>
      <c r="HS223" s="194"/>
      <c r="HT223" s="194"/>
      <c r="HU223" s="194"/>
      <c r="HV223" s="194"/>
      <c r="HW223" s="194"/>
      <c r="HX223" s="194"/>
      <c r="HY223" s="194"/>
      <c r="HZ223" s="194"/>
      <c r="IA223" s="194"/>
      <c r="IB223" s="194"/>
      <c r="IC223" s="194"/>
      <c r="ID223" s="194"/>
      <c r="IE223" s="194"/>
      <c r="IF223" s="194"/>
      <c r="IG223" s="194"/>
      <c r="IH223" s="194"/>
      <c r="II223" s="194"/>
      <c r="IJ223" s="194"/>
      <c r="IK223" s="194"/>
      <c r="IL223" s="194"/>
      <c r="IM223" s="194"/>
      <c r="IN223" s="194"/>
      <c r="IO223" s="194"/>
      <c r="IP223" s="194"/>
      <c r="IQ223" s="194"/>
      <c r="IR223" s="194"/>
      <c r="IS223" s="194"/>
      <c r="IT223" s="194"/>
      <c r="IU223" s="194"/>
      <c r="IV223" s="194"/>
      <c r="IW223" s="194"/>
      <c r="IX223" s="194"/>
      <c r="IY223" s="194"/>
      <c r="IZ223" s="194"/>
      <c r="JA223" s="194"/>
      <c r="JB223" s="194"/>
      <c r="JC223" s="194"/>
      <c r="JD223" s="194"/>
      <c r="JE223" s="194"/>
      <c r="JF223" s="194"/>
      <c r="JG223" s="194"/>
      <c r="JH223" s="194"/>
      <c r="JI223" s="194"/>
      <c r="JJ223" s="194"/>
      <c r="JK223" s="194"/>
      <c r="JL223" s="194"/>
      <c r="JM223" s="194"/>
      <c r="JN223" s="194"/>
      <c r="JO223" s="194"/>
      <c r="JP223" s="194"/>
      <c r="JQ223" s="194"/>
      <c r="JR223" s="194"/>
      <c r="JS223" s="194"/>
      <c r="JT223" s="194"/>
      <c r="JU223" s="194"/>
      <c r="JV223" s="194"/>
      <c r="JW223" s="194"/>
      <c r="JX223" s="194"/>
      <c r="JY223" s="194"/>
      <c r="JZ223" s="194"/>
      <c r="KA223" s="194"/>
      <c r="KB223" s="194"/>
      <c r="KC223" s="194"/>
    </row>
    <row r="224" spans="1:289" s="92" customFormat="1" ht="102" x14ac:dyDescent="0.25">
      <c r="A224" s="373" t="s">
        <v>1370</v>
      </c>
      <c r="B224" s="114"/>
      <c r="C224" s="84"/>
      <c r="D224" s="84"/>
      <c r="E224" s="115" t="s">
        <v>1513</v>
      </c>
      <c r="F224" s="115" t="s">
        <v>1464</v>
      </c>
      <c r="G224" s="84"/>
      <c r="H224" s="81"/>
      <c r="I224" s="50"/>
      <c r="J224" s="50"/>
      <c r="K224" s="124"/>
      <c r="L224" s="50"/>
      <c r="M224" s="125"/>
      <c r="N224" s="111">
        <f t="shared" si="28"/>
        <v>2</v>
      </c>
      <c r="O224" s="109" t="s">
        <v>1371</v>
      </c>
      <c r="P224" s="83" t="s">
        <v>1633</v>
      </c>
      <c r="Q224" s="68">
        <v>2007</v>
      </c>
      <c r="R224" s="138" t="s">
        <v>1372</v>
      </c>
      <c r="S224" s="138" t="s">
        <v>1373</v>
      </c>
      <c r="T224" s="81"/>
      <c r="U224" s="81"/>
      <c r="V224" s="64" t="s">
        <v>1374</v>
      </c>
      <c r="W224" s="85" t="s">
        <v>844</v>
      </c>
      <c r="X224" s="195" t="s">
        <v>1375</v>
      </c>
      <c r="Y224" s="67"/>
      <c r="Z224" s="133">
        <v>1</v>
      </c>
      <c r="AA224" s="133"/>
      <c r="AB224" s="133">
        <v>1</v>
      </c>
      <c r="AC224" s="133">
        <v>1</v>
      </c>
      <c r="AD224" s="133"/>
      <c r="AE224" s="133"/>
      <c r="AF224" s="133"/>
      <c r="AG224" s="133"/>
      <c r="AH224" s="133"/>
      <c r="AI224" s="143">
        <f t="shared" si="29"/>
        <v>3</v>
      </c>
      <c r="AJ224" s="86"/>
      <c r="AK224" s="86"/>
      <c r="AL224" s="86"/>
      <c r="AM224" s="86"/>
      <c r="AN224" s="86"/>
      <c r="AO224" s="86"/>
      <c r="AP224" s="88">
        <f t="shared" si="25"/>
        <v>0</v>
      </c>
      <c r="AQ224" s="89"/>
      <c r="AR224" s="89"/>
      <c r="AS224" s="89"/>
      <c r="AT224" s="89"/>
      <c r="AU224" s="89"/>
      <c r="AV224" s="89"/>
      <c r="AW224" s="89"/>
      <c r="AX224" s="89"/>
      <c r="AY224" s="89"/>
      <c r="AZ224" s="89"/>
      <c r="BA224" s="89"/>
      <c r="BB224" s="89"/>
      <c r="BC224" s="89"/>
      <c r="BD224" s="89"/>
      <c r="BE224" s="18">
        <f t="shared" si="26"/>
        <v>0</v>
      </c>
      <c r="BF224" s="20">
        <f t="shared" si="27"/>
        <v>3</v>
      </c>
      <c r="BG224" s="90"/>
      <c r="BH224" s="90">
        <v>1</v>
      </c>
      <c r="BI224" s="90">
        <v>1</v>
      </c>
      <c r="BJ224" s="90"/>
      <c r="BK224" s="90"/>
      <c r="BL224" s="90"/>
      <c r="BM224" s="25">
        <f t="shared" si="30"/>
        <v>2</v>
      </c>
      <c r="BN224" s="91">
        <v>1</v>
      </c>
      <c r="BO224" s="91"/>
      <c r="BP224" s="91"/>
      <c r="BQ224" s="91"/>
      <c r="BR224" s="91"/>
      <c r="BS224" s="91"/>
      <c r="BT224" s="91"/>
      <c r="BU224" s="91"/>
      <c r="BV224" s="91"/>
      <c r="BW224" s="23">
        <f t="shared" si="31"/>
        <v>1</v>
      </c>
      <c r="BX224" s="70"/>
      <c r="BY224" s="70"/>
      <c r="BZ224" s="70"/>
      <c r="CA224" s="70"/>
      <c r="CB224" s="70"/>
      <c r="CC224" s="70"/>
      <c r="CD224" s="70"/>
      <c r="CE224" s="194"/>
      <c r="CF224" s="194"/>
      <c r="CG224" s="194"/>
      <c r="CH224" s="194"/>
      <c r="CI224" s="194"/>
      <c r="CJ224" s="194"/>
      <c r="CK224" s="194"/>
      <c r="CL224" s="194"/>
      <c r="CM224" s="194"/>
      <c r="CN224" s="194"/>
      <c r="CO224" s="194"/>
      <c r="CP224" s="194"/>
      <c r="CQ224" s="194"/>
      <c r="CR224" s="194"/>
      <c r="CS224" s="194"/>
      <c r="CT224" s="194"/>
      <c r="CU224" s="194"/>
      <c r="CV224" s="194"/>
      <c r="CW224" s="194"/>
      <c r="CX224" s="194"/>
      <c r="CY224" s="194"/>
      <c r="CZ224" s="194"/>
      <c r="DA224" s="194"/>
      <c r="DB224" s="194"/>
      <c r="DC224" s="194"/>
      <c r="DD224" s="194"/>
      <c r="DE224" s="194"/>
      <c r="DF224" s="194"/>
      <c r="DG224" s="194"/>
      <c r="DH224" s="194"/>
      <c r="DI224" s="194"/>
      <c r="DJ224" s="194"/>
      <c r="DK224" s="194"/>
      <c r="DL224" s="194"/>
      <c r="DM224" s="194"/>
      <c r="DN224" s="194"/>
      <c r="DO224" s="194"/>
      <c r="DP224" s="194"/>
      <c r="DQ224" s="194"/>
      <c r="DR224" s="194"/>
      <c r="DS224" s="194"/>
      <c r="DT224" s="194"/>
      <c r="DU224" s="194"/>
      <c r="DV224" s="194"/>
      <c r="DW224" s="194"/>
      <c r="DX224" s="194"/>
      <c r="DY224" s="194"/>
      <c r="DZ224" s="194"/>
      <c r="EA224" s="194"/>
      <c r="EB224" s="194"/>
      <c r="EC224" s="194"/>
      <c r="ED224" s="194"/>
      <c r="EE224" s="194"/>
      <c r="EF224" s="194"/>
      <c r="EG224" s="194"/>
      <c r="EH224" s="194"/>
      <c r="EI224" s="194"/>
      <c r="EJ224" s="194"/>
      <c r="EK224" s="194"/>
      <c r="EL224" s="194"/>
      <c r="EM224" s="194"/>
      <c r="EN224" s="194"/>
      <c r="EO224" s="194"/>
      <c r="EP224" s="194"/>
      <c r="EQ224" s="194"/>
      <c r="ER224" s="194"/>
      <c r="ES224" s="194"/>
      <c r="ET224" s="194"/>
      <c r="EU224" s="194"/>
      <c r="EV224" s="194"/>
      <c r="EW224" s="194"/>
      <c r="EX224" s="194"/>
      <c r="EY224" s="194"/>
      <c r="EZ224" s="194"/>
      <c r="FA224" s="194"/>
      <c r="FB224" s="194"/>
      <c r="FC224" s="194"/>
      <c r="FD224" s="194"/>
      <c r="FE224" s="194"/>
      <c r="FF224" s="194"/>
      <c r="FG224" s="194"/>
      <c r="FH224" s="194"/>
      <c r="FI224" s="194"/>
      <c r="FJ224" s="194"/>
      <c r="FK224" s="194"/>
      <c r="FL224" s="194"/>
      <c r="FM224" s="194"/>
      <c r="FN224" s="194"/>
      <c r="FO224" s="194"/>
      <c r="FP224" s="194"/>
      <c r="FQ224" s="194"/>
      <c r="FR224" s="194"/>
      <c r="FS224" s="194"/>
      <c r="FT224" s="194"/>
      <c r="FU224" s="194"/>
      <c r="FV224" s="194"/>
      <c r="FW224" s="194"/>
      <c r="FX224" s="194"/>
      <c r="FY224" s="194"/>
      <c r="FZ224" s="194"/>
      <c r="GA224" s="194"/>
      <c r="GB224" s="194"/>
      <c r="GC224" s="194"/>
      <c r="GD224" s="194"/>
      <c r="GE224" s="194"/>
      <c r="GF224" s="194"/>
      <c r="GG224" s="194"/>
      <c r="GH224" s="194"/>
      <c r="GI224" s="194"/>
      <c r="GJ224" s="194"/>
      <c r="GK224" s="194"/>
      <c r="GL224" s="194"/>
      <c r="GM224" s="194"/>
      <c r="GN224" s="194"/>
      <c r="GO224" s="194"/>
      <c r="GP224" s="194"/>
      <c r="GQ224" s="194"/>
      <c r="GR224" s="194"/>
      <c r="GS224" s="194"/>
      <c r="GT224" s="194"/>
      <c r="GU224" s="194"/>
      <c r="GV224" s="194"/>
      <c r="GW224" s="194"/>
      <c r="GX224" s="194"/>
      <c r="GY224" s="194"/>
      <c r="GZ224" s="194"/>
      <c r="HA224" s="194"/>
      <c r="HB224" s="194"/>
      <c r="HC224" s="194"/>
      <c r="HD224" s="194"/>
      <c r="HE224" s="194"/>
      <c r="HF224" s="194"/>
      <c r="HG224" s="194"/>
      <c r="HH224" s="194"/>
      <c r="HI224" s="194"/>
      <c r="HJ224" s="194"/>
      <c r="HK224" s="194"/>
      <c r="HL224" s="194"/>
      <c r="HM224" s="194"/>
      <c r="HN224" s="194"/>
      <c r="HO224" s="194"/>
      <c r="HP224" s="194"/>
      <c r="HQ224" s="194"/>
      <c r="HR224" s="194"/>
      <c r="HS224" s="194"/>
      <c r="HT224" s="194"/>
      <c r="HU224" s="194"/>
      <c r="HV224" s="194"/>
      <c r="HW224" s="194"/>
      <c r="HX224" s="194"/>
      <c r="HY224" s="194"/>
      <c r="HZ224" s="194"/>
      <c r="IA224" s="194"/>
      <c r="IB224" s="194"/>
      <c r="IC224" s="194"/>
      <c r="ID224" s="194"/>
      <c r="IE224" s="194"/>
      <c r="IF224" s="194"/>
      <c r="IG224" s="194"/>
      <c r="IH224" s="194"/>
      <c r="II224" s="194"/>
      <c r="IJ224" s="194"/>
      <c r="IK224" s="194"/>
      <c r="IL224" s="194"/>
      <c r="IM224" s="194"/>
      <c r="IN224" s="194"/>
      <c r="IO224" s="194"/>
      <c r="IP224" s="194"/>
      <c r="IQ224" s="194"/>
      <c r="IR224" s="194"/>
      <c r="IS224" s="194"/>
      <c r="IT224" s="194"/>
      <c r="IU224" s="194"/>
      <c r="IV224" s="194"/>
      <c r="IW224" s="194"/>
      <c r="IX224" s="194"/>
      <c r="IY224" s="194"/>
      <c r="IZ224" s="194"/>
      <c r="JA224" s="194"/>
      <c r="JB224" s="194"/>
      <c r="JC224" s="194"/>
      <c r="JD224" s="194"/>
      <c r="JE224" s="194"/>
      <c r="JF224" s="194"/>
      <c r="JG224" s="194"/>
      <c r="JH224" s="194"/>
      <c r="JI224" s="194"/>
      <c r="JJ224" s="194"/>
      <c r="JK224" s="194"/>
      <c r="JL224" s="194"/>
      <c r="JM224" s="194"/>
      <c r="JN224" s="194"/>
      <c r="JO224" s="194"/>
      <c r="JP224" s="194"/>
      <c r="JQ224" s="194"/>
      <c r="JR224" s="194"/>
      <c r="JS224" s="194"/>
      <c r="JT224" s="194"/>
      <c r="JU224" s="194"/>
      <c r="JV224" s="194"/>
      <c r="JW224" s="194"/>
      <c r="JX224" s="194"/>
      <c r="JY224" s="194"/>
      <c r="JZ224" s="194"/>
      <c r="KA224" s="194"/>
      <c r="KB224" s="194"/>
      <c r="KC224" s="194"/>
    </row>
    <row r="225" spans="1:289" s="92" customFormat="1" ht="165.75" x14ac:dyDescent="0.25">
      <c r="A225" s="370" t="s">
        <v>1376</v>
      </c>
      <c r="B225" s="117"/>
      <c r="C225" s="84"/>
      <c r="D225" s="84"/>
      <c r="E225" s="116" t="s">
        <v>1514</v>
      </c>
      <c r="F225" s="116" t="s">
        <v>1464</v>
      </c>
      <c r="G225" s="84"/>
      <c r="H225" s="81"/>
      <c r="I225" s="50"/>
      <c r="J225" s="50"/>
      <c r="K225" s="124"/>
      <c r="L225" s="50"/>
      <c r="M225" s="125"/>
      <c r="N225" s="111">
        <f t="shared" si="28"/>
        <v>2</v>
      </c>
      <c r="O225" s="109" t="s">
        <v>1377</v>
      </c>
      <c r="P225" s="83" t="s">
        <v>1378</v>
      </c>
      <c r="Q225" s="68">
        <v>2009</v>
      </c>
      <c r="R225" s="138" t="s">
        <v>1379</v>
      </c>
      <c r="S225" s="138" t="s">
        <v>897</v>
      </c>
      <c r="T225" s="81"/>
      <c r="U225" s="138" t="s">
        <v>1380</v>
      </c>
      <c r="V225" s="64" t="s">
        <v>1381</v>
      </c>
      <c r="W225" s="85" t="s">
        <v>1382</v>
      </c>
      <c r="X225" s="195" t="s">
        <v>1383</v>
      </c>
      <c r="Y225" s="67"/>
      <c r="Z225" s="133">
        <v>1</v>
      </c>
      <c r="AA225" s="133">
        <v>1</v>
      </c>
      <c r="AB225" s="133">
        <v>1</v>
      </c>
      <c r="AC225" s="133"/>
      <c r="AD225" s="133">
        <v>1</v>
      </c>
      <c r="AE225" s="133"/>
      <c r="AF225" s="133"/>
      <c r="AG225" s="133">
        <v>1</v>
      </c>
      <c r="AH225" s="133"/>
      <c r="AI225" s="143">
        <f t="shared" si="29"/>
        <v>5</v>
      </c>
      <c r="AJ225" s="86"/>
      <c r="AK225" s="86">
        <v>1</v>
      </c>
      <c r="AL225" s="86"/>
      <c r="AM225" s="86"/>
      <c r="AN225" s="86">
        <v>1</v>
      </c>
      <c r="AO225" s="86"/>
      <c r="AP225" s="88">
        <f t="shared" si="25"/>
        <v>2</v>
      </c>
      <c r="AQ225" s="89"/>
      <c r="AR225" s="89"/>
      <c r="AS225" s="89"/>
      <c r="AT225" s="89"/>
      <c r="AU225" s="89"/>
      <c r="AV225" s="89"/>
      <c r="AW225" s="89"/>
      <c r="AX225" s="89"/>
      <c r="AY225" s="89"/>
      <c r="AZ225" s="89"/>
      <c r="BA225" s="89"/>
      <c r="BB225" s="89"/>
      <c r="BC225" s="89"/>
      <c r="BD225" s="89"/>
      <c r="BE225" s="18">
        <f t="shared" si="26"/>
        <v>0</v>
      </c>
      <c r="BF225" s="20">
        <f t="shared" si="27"/>
        <v>7</v>
      </c>
      <c r="BG225" s="90"/>
      <c r="BH225" s="90"/>
      <c r="BI225" s="90">
        <v>1</v>
      </c>
      <c r="BJ225" s="90">
        <v>1</v>
      </c>
      <c r="BK225" s="90"/>
      <c r="BL225" s="90"/>
      <c r="BM225" s="25">
        <f t="shared" si="30"/>
        <v>2</v>
      </c>
      <c r="BN225" s="91">
        <v>1</v>
      </c>
      <c r="BO225" s="91"/>
      <c r="BP225" s="91"/>
      <c r="BQ225" s="91"/>
      <c r="BR225" s="91"/>
      <c r="BS225" s="91"/>
      <c r="BT225" s="91"/>
      <c r="BU225" s="91"/>
      <c r="BV225" s="91"/>
      <c r="BW225" s="23">
        <f t="shared" si="31"/>
        <v>1</v>
      </c>
      <c r="BX225" s="70"/>
      <c r="BY225" s="70"/>
      <c r="BZ225" s="70"/>
      <c r="CA225" s="70"/>
      <c r="CB225" s="70"/>
      <c r="CC225" s="70"/>
      <c r="CD225" s="70"/>
      <c r="CE225" s="194"/>
      <c r="CF225" s="194"/>
      <c r="CG225" s="194"/>
      <c r="CH225" s="194"/>
      <c r="CI225" s="194"/>
      <c r="CJ225" s="194"/>
      <c r="CK225" s="194"/>
      <c r="CL225" s="194"/>
      <c r="CM225" s="194"/>
      <c r="CN225" s="194"/>
      <c r="CO225" s="194"/>
      <c r="CP225" s="194"/>
      <c r="CQ225" s="194"/>
      <c r="CR225" s="194"/>
      <c r="CS225" s="194"/>
      <c r="CT225" s="194"/>
      <c r="CU225" s="194"/>
      <c r="CV225" s="194"/>
      <c r="CW225" s="194"/>
      <c r="CX225" s="194"/>
      <c r="CY225" s="194"/>
      <c r="CZ225" s="194"/>
      <c r="DA225" s="194"/>
      <c r="DB225" s="194"/>
      <c r="DC225" s="194"/>
      <c r="DD225" s="194"/>
      <c r="DE225" s="194"/>
      <c r="DF225" s="194"/>
      <c r="DG225" s="194"/>
      <c r="DH225" s="194"/>
      <c r="DI225" s="194"/>
      <c r="DJ225" s="194"/>
      <c r="DK225" s="194"/>
      <c r="DL225" s="194"/>
      <c r="DM225" s="194"/>
      <c r="DN225" s="194"/>
      <c r="DO225" s="194"/>
      <c r="DP225" s="194"/>
      <c r="DQ225" s="194"/>
      <c r="DR225" s="194"/>
      <c r="DS225" s="194"/>
      <c r="DT225" s="194"/>
      <c r="DU225" s="194"/>
      <c r="DV225" s="194"/>
      <c r="DW225" s="194"/>
      <c r="DX225" s="194"/>
      <c r="DY225" s="194"/>
      <c r="DZ225" s="194"/>
      <c r="EA225" s="194"/>
      <c r="EB225" s="194"/>
      <c r="EC225" s="194"/>
      <c r="ED225" s="194"/>
      <c r="EE225" s="194"/>
      <c r="EF225" s="194"/>
      <c r="EG225" s="194"/>
      <c r="EH225" s="194"/>
      <c r="EI225" s="194"/>
      <c r="EJ225" s="194"/>
      <c r="EK225" s="194"/>
      <c r="EL225" s="194"/>
      <c r="EM225" s="194"/>
      <c r="EN225" s="194"/>
      <c r="EO225" s="194"/>
      <c r="EP225" s="194"/>
      <c r="EQ225" s="194"/>
      <c r="ER225" s="194"/>
      <c r="ES225" s="194"/>
      <c r="ET225" s="194"/>
      <c r="EU225" s="194"/>
      <c r="EV225" s="194"/>
      <c r="EW225" s="194"/>
      <c r="EX225" s="194"/>
      <c r="EY225" s="194"/>
      <c r="EZ225" s="194"/>
      <c r="FA225" s="194"/>
      <c r="FB225" s="194"/>
      <c r="FC225" s="194"/>
      <c r="FD225" s="194"/>
      <c r="FE225" s="194"/>
      <c r="FF225" s="194"/>
      <c r="FG225" s="194"/>
      <c r="FH225" s="194"/>
      <c r="FI225" s="194"/>
      <c r="FJ225" s="194"/>
      <c r="FK225" s="194"/>
      <c r="FL225" s="194"/>
      <c r="FM225" s="194"/>
      <c r="FN225" s="194"/>
      <c r="FO225" s="194"/>
      <c r="FP225" s="194"/>
      <c r="FQ225" s="194"/>
      <c r="FR225" s="194"/>
      <c r="FS225" s="194"/>
      <c r="FT225" s="194"/>
      <c r="FU225" s="194"/>
      <c r="FV225" s="194"/>
      <c r="FW225" s="194"/>
      <c r="FX225" s="194"/>
      <c r="FY225" s="194"/>
      <c r="FZ225" s="194"/>
      <c r="GA225" s="194"/>
      <c r="GB225" s="194"/>
      <c r="GC225" s="194"/>
      <c r="GD225" s="194"/>
      <c r="GE225" s="194"/>
      <c r="GF225" s="194"/>
      <c r="GG225" s="194"/>
      <c r="GH225" s="194"/>
      <c r="GI225" s="194"/>
      <c r="GJ225" s="194"/>
      <c r="GK225" s="194"/>
      <c r="GL225" s="194"/>
      <c r="GM225" s="194"/>
      <c r="GN225" s="194"/>
      <c r="GO225" s="194"/>
      <c r="GP225" s="194"/>
      <c r="GQ225" s="194"/>
      <c r="GR225" s="194"/>
      <c r="GS225" s="194"/>
      <c r="GT225" s="194"/>
      <c r="GU225" s="194"/>
      <c r="GV225" s="194"/>
      <c r="GW225" s="194"/>
      <c r="GX225" s="194"/>
      <c r="GY225" s="194"/>
      <c r="GZ225" s="194"/>
      <c r="HA225" s="194"/>
      <c r="HB225" s="194"/>
      <c r="HC225" s="194"/>
      <c r="HD225" s="194"/>
      <c r="HE225" s="194"/>
      <c r="HF225" s="194"/>
      <c r="HG225" s="194"/>
      <c r="HH225" s="194"/>
      <c r="HI225" s="194"/>
      <c r="HJ225" s="194"/>
      <c r="HK225" s="194"/>
      <c r="HL225" s="194"/>
      <c r="HM225" s="194"/>
      <c r="HN225" s="194"/>
      <c r="HO225" s="194"/>
      <c r="HP225" s="194"/>
      <c r="HQ225" s="194"/>
      <c r="HR225" s="194"/>
      <c r="HS225" s="194"/>
      <c r="HT225" s="194"/>
      <c r="HU225" s="194"/>
      <c r="HV225" s="194"/>
      <c r="HW225" s="194"/>
      <c r="HX225" s="194"/>
      <c r="HY225" s="194"/>
      <c r="HZ225" s="194"/>
      <c r="IA225" s="194"/>
      <c r="IB225" s="194"/>
      <c r="IC225" s="194"/>
      <c r="ID225" s="194"/>
      <c r="IE225" s="194"/>
      <c r="IF225" s="194"/>
      <c r="IG225" s="194"/>
      <c r="IH225" s="194"/>
      <c r="II225" s="194"/>
      <c r="IJ225" s="194"/>
      <c r="IK225" s="194"/>
      <c r="IL225" s="194"/>
      <c r="IM225" s="194"/>
      <c r="IN225" s="194"/>
      <c r="IO225" s="194"/>
      <c r="IP225" s="194"/>
      <c r="IQ225" s="194"/>
      <c r="IR225" s="194"/>
      <c r="IS225" s="194"/>
      <c r="IT225" s="194"/>
      <c r="IU225" s="194"/>
      <c r="IV225" s="194"/>
      <c r="IW225" s="194"/>
      <c r="IX225" s="194"/>
      <c r="IY225" s="194"/>
      <c r="IZ225" s="194"/>
      <c r="JA225" s="194"/>
      <c r="JB225" s="194"/>
      <c r="JC225" s="194"/>
      <c r="JD225" s="194"/>
      <c r="JE225" s="194"/>
      <c r="JF225" s="194"/>
      <c r="JG225" s="194"/>
      <c r="JH225" s="194"/>
      <c r="JI225" s="194"/>
      <c r="JJ225" s="194"/>
      <c r="JK225" s="194"/>
      <c r="JL225" s="194"/>
      <c r="JM225" s="194"/>
      <c r="JN225" s="194"/>
      <c r="JO225" s="194"/>
      <c r="JP225" s="194"/>
      <c r="JQ225" s="194"/>
      <c r="JR225" s="194"/>
      <c r="JS225" s="194"/>
      <c r="JT225" s="194"/>
      <c r="JU225" s="194"/>
      <c r="JV225" s="194"/>
      <c r="JW225" s="194"/>
      <c r="JX225" s="194"/>
      <c r="JY225" s="194"/>
      <c r="JZ225" s="194"/>
      <c r="KA225" s="194"/>
      <c r="KB225" s="194"/>
      <c r="KC225" s="194"/>
    </row>
    <row r="226" spans="1:289" s="92" customFormat="1" ht="114.75" x14ac:dyDescent="0.25">
      <c r="A226" s="373" t="s">
        <v>1384</v>
      </c>
      <c r="B226" s="114"/>
      <c r="C226" s="84"/>
      <c r="D226" s="84"/>
      <c r="E226" s="115" t="s">
        <v>1515</v>
      </c>
      <c r="F226" s="115" t="s">
        <v>1464</v>
      </c>
      <c r="G226" s="84"/>
      <c r="H226" s="81"/>
      <c r="I226" s="50"/>
      <c r="J226" s="50"/>
      <c r="K226" s="124"/>
      <c r="L226" s="50"/>
      <c r="M226" s="125"/>
      <c r="N226" s="111">
        <f t="shared" si="28"/>
        <v>2</v>
      </c>
      <c r="O226" s="109" t="s">
        <v>1385</v>
      </c>
      <c r="P226" s="83" t="s">
        <v>1386</v>
      </c>
      <c r="Q226" s="68">
        <v>2007</v>
      </c>
      <c r="R226" s="138" t="s">
        <v>1387</v>
      </c>
      <c r="S226" s="81"/>
      <c r="T226" s="81"/>
      <c r="U226" s="138" t="s">
        <v>1388</v>
      </c>
      <c r="V226" s="64" t="s">
        <v>1389</v>
      </c>
      <c r="W226" s="85" t="s">
        <v>1390</v>
      </c>
      <c r="X226" s="195"/>
      <c r="Y226" s="67"/>
      <c r="Z226" s="133"/>
      <c r="AA226" s="133"/>
      <c r="AB226" s="133"/>
      <c r="AC226" s="133"/>
      <c r="AD226" s="133"/>
      <c r="AE226" s="133">
        <v>1</v>
      </c>
      <c r="AF226" s="133"/>
      <c r="AG226" s="133"/>
      <c r="AH226" s="133"/>
      <c r="AI226" s="143">
        <f t="shared" si="29"/>
        <v>1</v>
      </c>
      <c r="AJ226" s="86"/>
      <c r="AK226" s="86">
        <v>1</v>
      </c>
      <c r="AL226" s="86"/>
      <c r="AM226" s="86"/>
      <c r="AN226" s="86"/>
      <c r="AO226" s="86"/>
      <c r="AP226" s="88">
        <f t="shared" si="25"/>
        <v>1</v>
      </c>
      <c r="AQ226" s="89"/>
      <c r="AR226" s="89"/>
      <c r="AS226" s="89"/>
      <c r="AT226" s="89"/>
      <c r="AU226" s="89"/>
      <c r="AV226" s="89"/>
      <c r="AW226" s="89"/>
      <c r="AX226" s="89"/>
      <c r="AY226" s="89"/>
      <c r="AZ226" s="89"/>
      <c r="BA226" s="89"/>
      <c r="BB226" s="89"/>
      <c r="BC226" s="89"/>
      <c r="BD226" s="89"/>
      <c r="BE226" s="18">
        <f t="shared" si="26"/>
        <v>0</v>
      </c>
      <c r="BF226" s="20">
        <f t="shared" si="27"/>
        <v>2</v>
      </c>
      <c r="BG226" s="90"/>
      <c r="BH226" s="90">
        <v>1</v>
      </c>
      <c r="BI226" s="90">
        <v>1</v>
      </c>
      <c r="BJ226" s="90"/>
      <c r="BK226" s="90"/>
      <c r="BL226" s="90"/>
      <c r="BM226" s="25">
        <f t="shared" si="30"/>
        <v>2</v>
      </c>
      <c r="BN226" s="91">
        <v>1</v>
      </c>
      <c r="BO226" s="91"/>
      <c r="BP226" s="91"/>
      <c r="BQ226" s="91"/>
      <c r="BR226" s="91"/>
      <c r="BS226" s="91"/>
      <c r="BT226" s="91"/>
      <c r="BU226" s="91"/>
      <c r="BV226" s="91"/>
      <c r="BW226" s="23">
        <f t="shared" si="31"/>
        <v>1</v>
      </c>
      <c r="BX226" s="70"/>
      <c r="BY226" s="70"/>
      <c r="BZ226" s="70"/>
      <c r="CA226" s="70"/>
      <c r="CB226" s="70"/>
      <c r="CC226" s="70"/>
      <c r="CD226" s="70"/>
      <c r="CE226" s="194"/>
      <c r="CF226" s="194"/>
      <c r="CG226" s="194"/>
      <c r="CH226" s="194"/>
      <c r="CI226" s="194"/>
      <c r="CJ226" s="194"/>
      <c r="CK226" s="194"/>
      <c r="CL226" s="194"/>
      <c r="CM226" s="194"/>
      <c r="CN226" s="194"/>
      <c r="CO226" s="194"/>
      <c r="CP226" s="194"/>
      <c r="CQ226" s="194"/>
      <c r="CR226" s="194"/>
      <c r="CS226" s="194"/>
      <c r="CT226" s="194"/>
      <c r="CU226" s="194"/>
      <c r="CV226" s="194"/>
      <c r="CW226" s="194"/>
      <c r="CX226" s="194"/>
      <c r="CY226" s="194"/>
      <c r="CZ226" s="194"/>
      <c r="DA226" s="194"/>
      <c r="DB226" s="194"/>
      <c r="DC226" s="194"/>
      <c r="DD226" s="194"/>
      <c r="DE226" s="194"/>
      <c r="DF226" s="194"/>
      <c r="DG226" s="194"/>
      <c r="DH226" s="194"/>
      <c r="DI226" s="194"/>
      <c r="DJ226" s="194"/>
      <c r="DK226" s="194"/>
      <c r="DL226" s="194"/>
      <c r="DM226" s="194"/>
      <c r="DN226" s="194"/>
      <c r="DO226" s="194"/>
      <c r="DP226" s="194"/>
      <c r="DQ226" s="194"/>
      <c r="DR226" s="194"/>
      <c r="DS226" s="194"/>
      <c r="DT226" s="194"/>
      <c r="DU226" s="194"/>
      <c r="DV226" s="194"/>
      <c r="DW226" s="194"/>
      <c r="DX226" s="194"/>
      <c r="DY226" s="194"/>
      <c r="DZ226" s="194"/>
      <c r="EA226" s="194"/>
      <c r="EB226" s="194"/>
      <c r="EC226" s="194"/>
      <c r="ED226" s="194"/>
      <c r="EE226" s="194"/>
      <c r="EF226" s="194"/>
      <c r="EG226" s="194"/>
      <c r="EH226" s="194"/>
      <c r="EI226" s="194"/>
      <c r="EJ226" s="194"/>
      <c r="EK226" s="194"/>
      <c r="EL226" s="194"/>
      <c r="EM226" s="194"/>
      <c r="EN226" s="194"/>
      <c r="EO226" s="194"/>
      <c r="EP226" s="194"/>
      <c r="EQ226" s="194"/>
      <c r="ER226" s="194"/>
      <c r="ES226" s="194"/>
      <c r="ET226" s="194"/>
      <c r="EU226" s="194"/>
      <c r="EV226" s="194"/>
      <c r="EW226" s="194"/>
      <c r="EX226" s="194"/>
      <c r="EY226" s="194"/>
      <c r="EZ226" s="194"/>
      <c r="FA226" s="194"/>
      <c r="FB226" s="194"/>
      <c r="FC226" s="194"/>
      <c r="FD226" s="194"/>
      <c r="FE226" s="194"/>
      <c r="FF226" s="194"/>
      <c r="FG226" s="194"/>
      <c r="FH226" s="194"/>
      <c r="FI226" s="194"/>
      <c r="FJ226" s="194"/>
      <c r="FK226" s="194"/>
      <c r="FL226" s="194"/>
      <c r="FM226" s="194"/>
      <c r="FN226" s="194"/>
      <c r="FO226" s="194"/>
      <c r="FP226" s="194"/>
      <c r="FQ226" s="194"/>
      <c r="FR226" s="194"/>
      <c r="FS226" s="194"/>
      <c r="FT226" s="194"/>
      <c r="FU226" s="194"/>
      <c r="FV226" s="194"/>
      <c r="FW226" s="194"/>
      <c r="FX226" s="194"/>
      <c r="FY226" s="194"/>
      <c r="FZ226" s="194"/>
      <c r="GA226" s="194"/>
      <c r="GB226" s="194"/>
      <c r="GC226" s="194"/>
      <c r="GD226" s="194"/>
      <c r="GE226" s="194"/>
      <c r="GF226" s="194"/>
      <c r="GG226" s="194"/>
      <c r="GH226" s="194"/>
      <c r="GI226" s="194"/>
      <c r="GJ226" s="194"/>
      <c r="GK226" s="194"/>
      <c r="GL226" s="194"/>
      <c r="GM226" s="194"/>
      <c r="GN226" s="194"/>
      <c r="GO226" s="194"/>
      <c r="GP226" s="194"/>
      <c r="GQ226" s="194"/>
      <c r="GR226" s="194"/>
      <c r="GS226" s="194"/>
      <c r="GT226" s="194"/>
      <c r="GU226" s="194"/>
      <c r="GV226" s="194"/>
      <c r="GW226" s="194"/>
      <c r="GX226" s="194"/>
      <c r="GY226" s="194"/>
      <c r="GZ226" s="194"/>
      <c r="HA226" s="194"/>
      <c r="HB226" s="194"/>
      <c r="HC226" s="194"/>
      <c r="HD226" s="194"/>
      <c r="HE226" s="194"/>
      <c r="HF226" s="194"/>
      <c r="HG226" s="194"/>
      <c r="HH226" s="194"/>
      <c r="HI226" s="194"/>
      <c r="HJ226" s="194"/>
      <c r="HK226" s="194"/>
      <c r="HL226" s="194"/>
      <c r="HM226" s="194"/>
      <c r="HN226" s="194"/>
      <c r="HO226" s="194"/>
      <c r="HP226" s="194"/>
      <c r="HQ226" s="194"/>
      <c r="HR226" s="194"/>
      <c r="HS226" s="194"/>
      <c r="HT226" s="194"/>
      <c r="HU226" s="194"/>
      <c r="HV226" s="194"/>
      <c r="HW226" s="194"/>
      <c r="HX226" s="194"/>
      <c r="HY226" s="194"/>
      <c r="HZ226" s="194"/>
      <c r="IA226" s="194"/>
      <c r="IB226" s="194"/>
      <c r="IC226" s="194"/>
      <c r="ID226" s="194"/>
      <c r="IE226" s="194"/>
      <c r="IF226" s="194"/>
      <c r="IG226" s="194"/>
      <c r="IH226" s="194"/>
      <c r="II226" s="194"/>
      <c r="IJ226" s="194"/>
      <c r="IK226" s="194"/>
      <c r="IL226" s="194"/>
      <c r="IM226" s="194"/>
      <c r="IN226" s="194"/>
      <c r="IO226" s="194"/>
      <c r="IP226" s="194"/>
      <c r="IQ226" s="194"/>
      <c r="IR226" s="194"/>
      <c r="IS226" s="194"/>
      <c r="IT226" s="194"/>
      <c r="IU226" s="194"/>
      <c r="IV226" s="194"/>
      <c r="IW226" s="194"/>
      <c r="IX226" s="194"/>
      <c r="IY226" s="194"/>
      <c r="IZ226" s="194"/>
      <c r="JA226" s="194"/>
      <c r="JB226" s="194"/>
      <c r="JC226" s="194"/>
      <c r="JD226" s="194"/>
      <c r="JE226" s="194"/>
      <c r="JF226" s="194"/>
      <c r="JG226" s="194"/>
      <c r="JH226" s="194"/>
      <c r="JI226" s="194"/>
      <c r="JJ226" s="194"/>
      <c r="JK226" s="194"/>
      <c r="JL226" s="194"/>
      <c r="JM226" s="194"/>
      <c r="JN226" s="194"/>
      <c r="JO226" s="194"/>
      <c r="JP226" s="194"/>
      <c r="JQ226" s="194"/>
      <c r="JR226" s="194"/>
      <c r="JS226" s="194"/>
      <c r="JT226" s="194"/>
      <c r="JU226" s="194"/>
      <c r="JV226" s="194"/>
      <c r="JW226" s="194"/>
      <c r="JX226" s="194"/>
      <c r="JY226" s="194"/>
      <c r="JZ226" s="194"/>
      <c r="KA226" s="194"/>
      <c r="KB226" s="194"/>
      <c r="KC226" s="194"/>
    </row>
    <row r="227" spans="1:289" s="92" customFormat="1" ht="255" x14ac:dyDescent="0.25">
      <c r="A227" s="373" t="s">
        <v>1391</v>
      </c>
      <c r="B227" s="114"/>
      <c r="C227" s="84"/>
      <c r="D227" s="84"/>
      <c r="E227" s="115" t="s">
        <v>1516</v>
      </c>
      <c r="F227" s="115" t="s">
        <v>1464</v>
      </c>
      <c r="G227" s="84"/>
      <c r="H227" s="81"/>
      <c r="I227" s="50"/>
      <c r="J227" s="50"/>
      <c r="K227" s="124"/>
      <c r="L227" s="50"/>
      <c r="M227" s="125"/>
      <c r="N227" s="111">
        <f t="shared" si="28"/>
        <v>2</v>
      </c>
      <c r="O227" s="109" t="s">
        <v>1392</v>
      </c>
      <c r="P227" s="83" t="s">
        <v>1634</v>
      </c>
      <c r="Q227" s="68">
        <v>2010</v>
      </c>
      <c r="R227" s="138" t="s">
        <v>1393</v>
      </c>
      <c r="S227" s="138" t="s">
        <v>1394</v>
      </c>
      <c r="T227" s="81"/>
      <c r="U227" s="138" t="s">
        <v>1395</v>
      </c>
      <c r="V227" s="64" t="s">
        <v>1396</v>
      </c>
      <c r="W227" s="85" t="s">
        <v>1397</v>
      </c>
      <c r="X227" s="195"/>
      <c r="Y227" s="67">
        <v>1</v>
      </c>
      <c r="Z227" s="133">
        <v>1</v>
      </c>
      <c r="AA227" s="133">
        <v>1</v>
      </c>
      <c r="AB227" s="133">
        <v>1</v>
      </c>
      <c r="AC227" s="133"/>
      <c r="AD227" s="133"/>
      <c r="AE227" s="133">
        <v>1</v>
      </c>
      <c r="AF227" s="133"/>
      <c r="AG227" s="133"/>
      <c r="AH227" s="133">
        <v>1</v>
      </c>
      <c r="AI227" s="143">
        <f t="shared" si="29"/>
        <v>5</v>
      </c>
      <c r="AJ227" s="86"/>
      <c r="AK227" s="86"/>
      <c r="AL227" s="86"/>
      <c r="AM227" s="86"/>
      <c r="AN227" s="86"/>
      <c r="AO227" s="86"/>
      <c r="AP227" s="88">
        <f t="shared" si="25"/>
        <v>0</v>
      </c>
      <c r="AQ227" s="89"/>
      <c r="AR227" s="89"/>
      <c r="AS227" s="89"/>
      <c r="AT227" s="89"/>
      <c r="AU227" s="89"/>
      <c r="AV227" s="89"/>
      <c r="AW227" s="89"/>
      <c r="AX227" s="89"/>
      <c r="AY227" s="89"/>
      <c r="AZ227" s="89"/>
      <c r="BA227" s="89"/>
      <c r="BB227" s="89"/>
      <c r="BC227" s="89"/>
      <c r="BD227" s="89"/>
      <c r="BE227" s="18">
        <f t="shared" si="26"/>
        <v>0</v>
      </c>
      <c r="BF227" s="20">
        <f t="shared" si="27"/>
        <v>5</v>
      </c>
      <c r="BG227" s="90"/>
      <c r="BH227" s="90">
        <v>1</v>
      </c>
      <c r="BI227" s="90">
        <v>1</v>
      </c>
      <c r="BJ227" s="90">
        <v>1</v>
      </c>
      <c r="BK227" s="90">
        <v>1</v>
      </c>
      <c r="BL227" s="90"/>
      <c r="BM227" s="25">
        <f t="shared" si="30"/>
        <v>4</v>
      </c>
      <c r="BN227" s="91">
        <v>1</v>
      </c>
      <c r="BO227" s="91"/>
      <c r="BP227" s="91"/>
      <c r="BQ227" s="91"/>
      <c r="BR227" s="91"/>
      <c r="BS227" s="91"/>
      <c r="BT227" s="91"/>
      <c r="BU227" s="91">
        <v>1</v>
      </c>
      <c r="BV227" s="91"/>
      <c r="BW227" s="23">
        <f t="shared" si="31"/>
        <v>2</v>
      </c>
      <c r="BX227" s="70"/>
      <c r="BY227" s="70"/>
      <c r="BZ227" s="70"/>
      <c r="CA227" s="70"/>
      <c r="CB227" s="70"/>
      <c r="CC227" s="70"/>
      <c r="CD227" s="70"/>
      <c r="CE227" s="194"/>
      <c r="CF227" s="194"/>
      <c r="CG227" s="194"/>
      <c r="CH227" s="194"/>
      <c r="CI227" s="194"/>
      <c r="CJ227" s="194"/>
      <c r="CK227" s="194"/>
      <c r="CL227" s="194"/>
      <c r="CM227" s="194"/>
      <c r="CN227" s="194"/>
      <c r="CO227" s="194"/>
      <c r="CP227" s="194"/>
      <c r="CQ227" s="194"/>
      <c r="CR227" s="194"/>
      <c r="CS227" s="194"/>
      <c r="CT227" s="194"/>
      <c r="CU227" s="194"/>
      <c r="CV227" s="194"/>
      <c r="CW227" s="194"/>
      <c r="CX227" s="194"/>
      <c r="CY227" s="194"/>
      <c r="CZ227" s="194"/>
      <c r="DA227" s="194"/>
      <c r="DB227" s="194"/>
      <c r="DC227" s="194"/>
      <c r="DD227" s="194"/>
      <c r="DE227" s="194"/>
      <c r="DF227" s="194"/>
      <c r="DG227" s="194"/>
      <c r="DH227" s="194"/>
      <c r="DI227" s="194"/>
      <c r="DJ227" s="194"/>
      <c r="DK227" s="194"/>
      <c r="DL227" s="194"/>
      <c r="DM227" s="194"/>
      <c r="DN227" s="194"/>
      <c r="DO227" s="194"/>
      <c r="DP227" s="194"/>
      <c r="DQ227" s="194"/>
      <c r="DR227" s="194"/>
      <c r="DS227" s="194"/>
      <c r="DT227" s="194"/>
      <c r="DU227" s="194"/>
      <c r="DV227" s="194"/>
      <c r="DW227" s="194"/>
      <c r="DX227" s="194"/>
      <c r="DY227" s="194"/>
      <c r="DZ227" s="194"/>
      <c r="EA227" s="194"/>
      <c r="EB227" s="194"/>
      <c r="EC227" s="194"/>
      <c r="ED227" s="194"/>
      <c r="EE227" s="194"/>
      <c r="EF227" s="194"/>
      <c r="EG227" s="194"/>
      <c r="EH227" s="194"/>
      <c r="EI227" s="194"/>
      <c r="EJ227" s="194"/>
      <c r="EK227" s="194"/>
      <c r="EL227" s="194"/>
      <c r="EM227" s="194"/>
      <c r="EN227" s="194"/>
      <c r="EO227" s="194"/>
      <c r="EP227" s="194"/>
      <c r="EQ227" s="194"/>
      <c r="ER227" s="194"/>
      <c r="ES227" s="194"/>
      <c r="ET227" s="194"/>
      <c r="EU227" s="194"/>
      <c r="EV227" s="194"/>
      <c r="EW227" s="194"/>
      <c r="EX227" s="194"/>
      <c r="EY227" s="194"/>
      <c r="EZ227" s="194"/>
      <c r="FA227" s="194"/>
      <c r="FB227" s="194"/>
      <c r="FC227" s="194"/>
      <c r="FD227" s="194"/>
      <c r="FE227" s="194"/>
      <c r="FF227" s="194"/>
      <c r="FG227" s="194"/>
      <c r="FH227" s="194"/>
      <c r="FI227" s="194"/>
      <c r="FJ227" s="194"/>
      <c r="FK227" s="194"/>
      <c r="FL227" s="194"/>
      <c r="FM227" s="194"/>
      <c r="FN227" s="194"/>
      <c r="FO227" s="194"/>
      <c r="FP227" s="194"/>
      <c r="FQ227" s="194"/>
      <c r="FR227" s="194"/>
      <c r="FS227" s="194"/>
      <c r="FT227" s="194"/>
      <c r="FU227" s="194"/>
      <c r="FV227" s="194"/>
      <c r="FW227" s="194"/>
      <c r="FX227" s="194"/>
      <c r="FY227" s="194"/>
      <c r="FZ227" s="194"/>
      <c r="GA227" s="194"/>
      <c r="GB227" s="194"/>
      <c r="GC227" s="194"/>
      <c r="GD227" s="194"/>
      <c r="GE227" s="194"/>
      <c r="GF227" s="194"/>
      <c r="GG227" s="194"/>
      <c r="GH227" s="194"/>
      <c r="GI227" s="194"/>
      <c r="GJ227" s="194"/>
      <c r="GK227" s="194"/>
      <c r="GL227" s="194"/>
      <c r="GM227" s="194"/>
      <c r="GN227" s="194"/>
      <c r="GO227" s="194"/>
      <c r="GP227" s="194"/>
      <c r="GQ227" s="194"/>
      <c r="GR227" s="194"/>
      <c r="GS227" s="194"/>
      <c r="GT227" s="194"/>
      <c r="GU227" s="194"/>
      <c r="GV227" s="194"/>
      <c r="GW227" s="194"/>
      <c r="GX227" s="194"/>
      <c r="GY227" s="194"/>
      <c r="GZ227" s="194"/>
      <c r="HA227" s="194"/>
      <c r="HB227" s="194"/>
      <c r="HC227" s="194"/>
      <c r="HD227" s="194"/>
      <c r="HE227" s="194"/>
      <c r="HF227" s="194"/>
      <c r="HG227" s="194"/>
      <c r="HH227" s="194"/>
      <c r="HI227" s="194"/>
      <c r="HJ227" s="194"/>
      <c r="HK227" s="194"/>
      <c r="HL227" s="194"/>
      <c r="HM227" s="194"/>
      <c r="HN227" s="194"/>
      <c r="HO227" s="194"/>
      <c r="HP227" s="194"/>
      <c r="HQ227" s="194"/>
      <c r="HR227" s="194"/>
      <c r="HS227" s="194"/>
      <c r="HT227" s="194"/>
      <c r="HU227" s="194"/>
      <c r="HV227" s="194"/>
      <c r="HW227" s="194"/>
      <c r="HX227" s="194"/>
      <c r="HY227" s="194"/>
      <c r="HZ227" s="194"/>
      <c r="IA227" s="194"/>
      <c r="IB227" s="194"/>
      <c r="IC227" s="194"/>
      <c r="ID227" s="194"/>
      <c r="IE227" s="194"/>
      <c r="IF227" s="194"/>
      <c r="IG227" s="194"/>
      <c r="IH227" s="194"/>
      <c r="II227" s="194"/>
      <c r="IJ227" s="194"/>
      <c r="IK227" s="194"/>
      <c r="IL227" s="194"/>
      <c r="IM227" s="194"/>
      <c r="IN227" s="194"/>
      <c r="IO227" s="194"/>
      <c r="IP227" s="194"/>
      <c r="IQ227" s="194"/>
      <c r="IR227" s="194"/>
      <c r="IS227" s="194"/>
      <c r="IT227" s="194"/>
      <c r="IU227" s="194"/>
      <c r="IV227" s="194"/>
      <c r="IW227" s="194"/>
      <c r="IX227" s="194"/>
      <c r="IY227" s="194"/>
      <c r="IZ227" s="194"/>
      <c r="JA227" s="194"/>
      <c r="JB227" s="194"/>
      <c r="JC227" s="194"/>
      <c r="JD227" s="194"/>
      <c r="JE227" s="194"/>
      <c r="JF227" s="194"/>
      <c r="JG227" s="194"/>
      <c r="JH227" s="194"/>
      <c r="JI227" s="194"/>
      <c r="JJ227" s="194"/>
      <c r="JK227" s="194"/>
      <c r="JL227" s="194"/>
      <c r="JM227" s="194"/>
      <c r="JN227" s="194"/>
      <c r="JO227" s="194"/>
      <c r="JP227" s="194"/>
      <c r="JQ227" s="194"/>
      <c r="JR227" s="194"/>
      <c r="JS227" s="194"/>
      <c r="JT227" s="194"/>
      <c r="JU227" s="194"/>
      <c r="JV227" s="194"/>
      <c r="JW227" s="194"/>
      <c r="JX227" s="194"/>
      <c r="JY227" s="194"/>
      <c r="JZ227" s="194"/>
      <c r="KA227" s="194"/>
      <c r="KB227" s="194"/>
      <c r="KC227" s="194"/>
    </row>
    <row r="228" spans="1:289" s="92" customFormat="1" ht="63.75" x14ac:dyDescent="0.25">
      <c r="A228" s="373" t="s">
        <v>1398</v>
      </c>
      <c r="B228" s="114"/>
      <c r="C228" s="84"/>
      <c r="D228" s="84"/>
      <c r="E228" s="115" t="s">
        <v>1482</v>
      </c>
      <c r="F228" s="115" t="s">
        <v>1464</v>
      </c>
      <c r="G228" s="84"/>
      <c r="H228" s="81"/>
      <c r="I228" s="50"/>
      <c r="J228" s="50"/>
      <c r="K228" s="124"/>
      <c r="L228" s="50"/>
      <c r="M228" s="125"/>
      <c r="N228" s="111">
        <f t="shared" si="28"/>
        <v>2</v>
      </c>
      <c r="O228" s="110" t="s">
        <v>1399</v>
      </c>
      <c r="P228" s="85" t="s">
        <v>1400</v>
      </c>
      <c r="Q228" s="68">
        <v>2006</v>
      </c>
      <c r="R228" s="138" t="s">
        <v>1401</v>
      </c>
      <c r="S228" s="138" t="s">
        <v>1402</v>
      </c>
      <c r="T228" s="81"/>
      <c r="U228" s="81"/>
      <c r="V228" s="64" t="s">
        <v>1403</v>
      </c>
      <c r="W228" s="85" t="s">
        <v>1404</v>
      </c>
      <c r="X228" s="195" t="s">
        <v>1405</v>
      </c>
      <c r="Y228" s="67"/>
      <c r="Z228" s="133"/>
      <c r="AA228" s="133"/>
      <c r="AB228" s="133"/>
      <c r="AC228" s="133">
        <v>1</v>
      </c>
      <c r="AD228" s="133"/>
      <c r="AE228" s="133"/>
      <c r="AF228" s="133"/>
      <c r="AG228" s="133"/>
      <c r="AH228" s="133"/>
      <c r="AI228" s="143">
        <f t="shared" si="29"/>
        <v>1</v>
      </c>
      <c r="AJ228" s="86"/>
      <c r="AK228" s="86"/>
      <c r="AL228" s="86"/>
      <c r="AM228" s="86"/>
      <c r="AN228" s="86">
        <v>1</v>
      </c>
      <c r="AO228" s="86"/>
      <c r="AP228" s="88">
        <f t="shared" si="25"/>
        <v>1</v>
      </c>
      <c r="AQ228" s="89"/>
      <c r="AR228" s="89"/>
      <c r="AS228" s="89"/>
      <c r="AT228" s="89"/>
      <c r="AU228" s="89"/>
      <c r="AV228" s="89"/>
      <c r="AW228" s="89"/>
      <c r="AX228" s="89"/>
      <c r="AY228" s="89"/>
      <c r="AZ228" s="89"/>
      <c r="BA228" s="89"/>
      <c r="BB228" s="89"/>
      <c r="BC228" s="89"/>
      <c r="BD228" s="89"/>
      <c r="BE228" s="18">
        <f t="shared" si="26"/>
        <v>0</v>
      </c>
      <c r="BF228" s="20">
        <f t="shared" si="27"/>
        <v>2</v>
      </c>
      <c r="BG228" s="90"/>
      <c r="BH228" s="90"/>
      <c r="BI228" s="90">
        <v>1</v>
      </c>
      <c r="BJ228" s="90"/>
      <c r="BK228" s="90"/>
      <c r="BL228" s="90"/>
      <c r="BM228" s="25">
        <f t="shared" si="30"/>
        <v>1</v>
      </c>
      <c r="BN228" s="91">
        <v>1</v>
      </c>
      <c r="BO228" s="91"/>
      <c r="BP228" s="91"/>
      <c r="BQ228" s="91"/>
      <c r="BR228" s="91"/>
      <c r="BS228" s="91"/>
      <c r="BT228" s="91"/>
      <c r="BU228" s="91"/>
      <c r="BV228" s="91"/>
      <c r="BW228" s="23">
        <f t="shared" si="31"/>
        <v>1</v>
      </c>
      <c r="BX228" s="70"/>
      <c r="BY228" s="70"/>
      <c r="BZ228" s="70"/>
      <c r="CA228" s="70"/>
      <c r="CB228" s="70"/>
      <c r="CC228" s="70"/>
      <c r="CD228" s="70"/>
      <c r="CE228" s="194"/>
      <c r="CF228" s="194"/>
      <c r="CG228" s="194"/>
      <c r="CH228" s="194"/>
      <c r="CI228" s="194"/>
      <c r="CJ228" s="194"/>
      <c r="CK228" s="194"/>
      <c r="CL228" s="194"/>
      <c r="CM228" s="194"/>
      <c r="CN228" s="194"/>
      <c r="CO228" s="194"/>
      <c r="CP228" s="194"/>
      <c r="CQ228" s="194"/>
      <c r="CR228" s="194"/>
      <c r="CS228" s="194"/>
      <c r="CT228" s="194"/>
      <c r="CU228" s="194"/>
      <c r="CV228" s="194"/>
      <c r="CW228" s="194"/>
      <c r="CX228" s="194"/>
      <c r="CY228" s="194"/>
      <c r="CZ228" s="194"/>
      <c r="DA228" s="194"/>
      <c r="DB228" s="194"/>
      <c r="DC228" s="194"/>
      <c r="DD228" s="194"/>
      <c r="DE228" s="194"/>
      <c r="DF228" s="194"/>
      <c r="DG228" s="194"/>
      <c r="DH228" s="194"/>
      <c r="DI228" s="194"/>
      <c r="DJ228" s="194"/>
      <c r="DK228" s="194"/>
      <c r="DL228" s="194"/>
      <c r="DM228" s="194"/>
      <c r="DN228" s="194"/>
      <c r="DO228" s="194"/>
      <c r="DP228" s="194"/>
      <c r="DQ228" s="194"/>
      <c r="DR228" s="194"/>
      <c r="DS228" s="194"/>
      <c r="DT228" s="194"/>
      <c r="DU228" s="194"/>
      <c r="DV228" s="194"/>
      <c r="DW228" s="194"/>
      <c r="DX228" s="194"/>
      <c r="DY228" s="194"/>
      <c r="DZ228" s="194"/>
      <c r="EA228" s="194"/>
      <c r="EB228" s="194"/>
      <c r="EC228" s="194"/>
      <c r="ED228" s="194"/>
      <c r="EE228" s="194"/>
      <c r="EF228" s="194"/>
      <c r="EG228" s="194"/>
      <c r="EH228" s="194"/>
      <c r="EI228" s="194"/>
      <c r="EJ228" s="194"/>
      <c r="EK228" s="194"/>
      <c r="EL228" s="194"/>
      <c r="EM228" s="194"/>
      <c r="EN228" s="194"/>
      <c r="EO228" s="194"/>
      <c r="EP228" s="194"/>
      <c r="EQ228" s="194"/>
      <c r="ER228" s="194"/>
      <c r="ES228" s="194"/>
      <c r="ET228" s="194"/>
      <c r="EU228" s="194"/>
      <c r="EV228" s="194"/>
      <c r="EW228" s="194"/>
      <c r="EX228" s="194"/>
      <c r="EY228" s="194"/>
      <c r="EZ228" s="194"/>
      <c r="FA228" s="194"/>
      <c r="FB228" s="194"/>
      <c r="FC228" s="194"/>
      <c r="FD228" s="194"/>
      <c r="FE228" s="194"/>
      <c r="FF228" s="194"/>
      <c r="FG228" s="194"/>
      <c r="FH228" s="194"/>
      <c r="FI228" s="194"/>
      <c r="FJ228" s="194"/>
      <c r="FK228" s="194"/>
      <c r="FL228" s="194"/>
      <c r="FM228" s="194"/>
      <c r="FN228" s="194"/>
      <c r="FO228" s="194"/>
      <c r="FP228" s="194"/>
      <c r="FQ228" s="194"/>
      <c r="FR228" s="194"/>
      <c r="FS228" s="194"/>
      <c r="FT228" s="194"/>
      <c r="FU228" s="194"/>
      <c r="FV228" s="194"/>
      <c r="FW228" s="194"/>
      <c r="FX228" s="194"/>
      <c r="FY228" s="194"/>
      <c r="FZ228" s="194"/>
      <c r="GA228" s="194"/>
      <c r="GB228" s="194"/>
      <c r="GC228" s="194"/>
      <c r="GD228" s="194"/>
      <c r="GE228" s="194"/>
      <c r="GF228" s="194"/>
      <c r="GG228" s="194"/>
      <c r="GH228" s="194"/>
      <c r="GI228" s="194"/>
      <c r="GJ228" s="194"/>
      <c r="GK228" s="194"/>
      <c r="GL228" s="194"/>
      <c r="GM228" s="194"/>
      <c r="GN228" s="194"/>
      <c r="GO228" s="194"/>
      <c r="GP228" s="194"/>
      <c r="GQ228" s="194"/>
      <c r="GR228" s="194"/>
      <c r="GS228" s="194"/>
      <c r="GT228" s="194"/>
      <c r="GU228" s="194"/>
      <c r="GV228" s="194"/>
      <c r="GW228" s="194"/>
      <c r="GX228" s="194"/>
      <c r="GY228" s="194"/>
      <c r="GZ228" s="194"/>
      <c r="HA228" s="194"/>
      <c r="HB228" s="194"/>
      <c r="HC228" s="194"/>
      <c r="HD228" s="194"/>
      <c r="HE228" s="194"/>
      <c r="HF228" s="194"/>
      <c r="HG228" s="194"/>
      <c r="HH228" s="194"/>
      <c r="HI228" s="194"/>
      <c r="HJ228" s="194"/>
      <c r="HK228" s="194"/>
      <c r="HL228" s="194"/>
      <c r="HM228" s="194"/>
      <c r="HN228" s="194"/>
      <c r="HO228" s="194"/>
      <c r="HP228" s="194"/>
      <c r="HQ228" s="194"/>
      <c r="HR228" s="194"/>
      <c r="HS228" s="194"/>
      <c r="HT228" s="194"/>
      <c r="HU228" s="194"/>
      <c r="HV228" s="194"/>
      <c r="HW228" s="194"/>
      <c r="HX228" s="194"/>
      <c r="HY228" s="194"/>
      <c r="HZ228" s="194"/>
      <c r="IA228" s="194"/>
      <c r="IB228" s="194"/>
      <c r="IC228" s="194"/>
      <c r="ID228" s="194"/>
      <c r="IE228" s="194"/>
      <c r="IF228" s="194"/>
      <c r="IG228" s="194"/>
      <c r="IH228" s="194"/>
      <c r="II228" s="194"/>
      <c r="IJ228" s="194"/>
      <c r="IK228" s="194"/>
      <c r="IL228" s="194"/>
      <c r="IM228" s="194"/>
      <c r="IN228" s="194"/>
      <c r="IO228" s="194"/>
      <c r="IP228" s="194"/>
      <c r="IQ228" s="194"/>
      <c r="IR228" s="194"/>
      <c r="IS228" s="194"/>
      <c r="IT228" s="194"/>
      <c r="IU228" s="194"/>
      <c r="IV228" s="194"/>
      <c r="IW228" s="194"/>
      <c r="IX228" s="194"/>
      <c r="IY228" s="194"/>
      <c r="IZ228" s="194"/>
      <c r="JA228" s="194"/>
      <c r="JB228" s="194"/>
      <c r="JC228" s="194"/>
      <c r="JD228" s="194"/>
      <c r="JE228" s="194"/>
      <c r="JF228" s="194"/>
      <c r="JG228" s="194"/>
      <c r="JH228" s="194"/>
      <c r="JI228" s="194"/>
      <c r="JJ228" s="194"/>
      <c r="JK228" s="194"/>
      <c r="JL228" s="194"/>
      <c r="JM228" s="194"/>
      <c r="JN228" s="194"/>
      <c r="JO228" s="194"/>
      <c r="JP228" s="194"/>
      <c r="JQ228" s="194"/>
      <c r="JR228" s="194"/>
      <c r="JS228" s="194"/>
      <c r="JT228" s="194"/>
      <c r="JU228" s="194"/>
      <c r="JV228" s="194"/>
      <c r="JW228" s="194"/>
      <c r="JX228" s="194"/>
      <c r="JY228" s="194"/>
      <c r="JZ228" s="194"/>
      <c r="KA228" s="194"/>
      <c r="KB228" s="194"/>
      <c r="KC228" s="194"/>
    </row>
    <row r="229" spans="1:289" s="92" customFormat="1" ht="140.25" x14ac:dyDescent="0.25">
      <c r="A229" s="373" t="s">
        <v>1406</v>
      </c>
      <c r="B229" s="114"/>
      <c r="C229" s="84"/>
      <c r="D229" s="115" t="s">
        <v>1464</v>
      </c>
      <c r="E229" s="116" t="s">
        <v>1517</v>
      </c>
      <c r="F229" s="84"/>
      <c r="G229" s="84"/>
      <c r="H229" s="81"/>
      <c r="I229" s="50"/>
      <c r="J229" s="50"/>
      <c r="K229" s="124"/>
      <c r="L229" s="50"/>
      <c r="M229" s="125"/>
      <c r="N229" s="111">
        <f t="shared" si="28"/>
        <v>2</v>
      </c>
      <c r="O229" s="109" t="s">
        <v>1407</v>
      </c>
      <c r="P229" s="83" t="s">
        <v>1408</v>
      </c>
      <c r="Q229" s="68" t="s">
        <v>1409</v>
      </c>
      <c r="R229" s="138" t="s">
        <v>1410</v>
      </c>
      <c r="S229" s="138" t="s">
        <v>1411</v>
      </c>
      <c r="T229" s="81"/>
      <c r="U229" s="138"/>
      <c r="V229" s="64" t="s">
        <v>1412</v>
      </c>
      <c r="W229" s="85" t="s">
        <v>1413</v>
      </c>
      <c r="X229" s="195" t="s">
        <v>1414</v>
      </c>
      <c r="Y229" s="67"/>
      <c r="Z229" s="133">
        <v>1</v>
      </c>
      <c r="AA229" s="133"/>
      <c r="AB229" s="133">
        <v>1</v>
      </c>
      <c r="AC229" s="133"/>
      <c r="AD229" s="133">
        <v>1</v>
      </c>
      <c r="AE229" s="133"/>
      <c r="AF229" s="133"/>
      <c r="AG229" s="133"/>
      <c r="AH229" s="133"/>
      <c r="AI229" s="143">
        <f t="shared" si="29"/>
        <v>3</v>
      </c>
      <c r="AJ229" s="86"/>
      <c r="AK229" s="86"/>
      <c r="AL229" s="86"/>
      <c r="AM229" s="86"/>
      <c r="AN229" s="86"/>
      <c r="AO229" s="86"/>
      <c r="AP229" s="88">
        <f t="shared" si="25"/>
        <v>0</v>
      </c>
      <c r="AQ229" s="89"/>
      <c r="AR229" s="89"/>
      <c r="AS229" s="89"/>
      <c r="AT229" s="89"/>
      <c r="AU229" s="89"/>
      <c r="AV229" s="89"/>
      <c r="AW229" s="89"/>
      <c r="AX229" s="89"/>
      <c r="AY229" s="89"/>
      <c r="AZ229" s="89"/>
      <c r="BA229" s="89"/>
      <c r="BB229" s="89"/>
      <c r="BC229" s="89"/>
      <c r="BD229" s="89"/>
      <c r="BE229" s="18">
        <f t="shared" si="26"/>
        <v>0</v>
      </c>
      <c r="BF229" s="20">
        <f t="shared" si="27"/>
        <v>3</v>
      </c>
      <c r="BG229" s="90"/>
      <c r="BH229" s="90"/>
      <c r="BI229" s="90">
        <v>1</v>
      </c>
      <c r="BJ229" s="90"/>
      <c r="BK229" s="90"/>
      <c r="BL229" s="90"/>
      <c r="BM229" s="25">
        <f t="shared" si="30"/>
        <v>1</v>
      </c>
      <c r="BN229" s="91">
        <v>1</v>
      </c>
      <c r="BO229" s="91">
        <v>1</v>
      </c>
      <c r="BP229" s="91"/>
      <c r="BQ229" s="91"/>
      <c r="BR229" s="91"/>
      <c r="BS229" s="91"/>
      <c r="BT229" s="91"/>
      <c r="BU229" s="91">
        <v>1</v>
      </c>
      <c r="BV229" s="91"/>
      <c r="BW229" s="23">
        <f t="shared" si="31"/>
        <v>3</v>
      </c>
      <c r="BX229" s="70"/>
      <c r="BY229" s="70"/>
      <c r="BZ229" s="70"/>
      <c r="CA229" s="70"/>
      <c r="CB229" s="70"/>
      <c r="CC229" s="70"/>
      <c r="CD229" s="70"/>
      <c r="CE229" s="194"/>
      <c r="CF229" s="194"/>
      <c r="CG229" s="194"/>
      <c r="CH229" s="194"/>
      <c r="CI229" s="194"/>
      <c r="CJ229" s="194"/>
      <c r="CK229" s="194"/>
      <c r="CL229" s="194"/>
      <c r="CM229" s="194"/>
      <c r="CN229" s="194"/>
      <c r="CO229" s="194"/>
      <c r="CP229" s="194"/>
      <c r="CQ229" s="194"/>
      <c r="CR229" s="194"/>
      <c r="CS229" s="194"/>
      <c r="CT229" s="194"/>
      <c r="CU229" s="194"/>
      <c r="CV229" s="194"/>
      <c r="CW229" s="194"/>
      <c r="CX229" s="194"/>
      <c r="CY229" s="194"/>
      <c r="CZ229" s="194"/>
      <c r="DA229" s="194"/>
      <c r="DB229" s="194"/>
      <c r="DC229" s="194"/>
      <c r="DD229" s="194"/>
      <c r="DE229" s="194"/>
      <c r="DF229" s="194"/>
      <c r="DG229" s="194"/>
      <c r="DH229" s="194"/>
      <c r="DI229" s="194"/>
      <c r="DJ229" s="194"/>
      <c r="DK229" s="194"/>
      <c r="DL229" s="194"/>
      <c r="DM229" s="194"/>
      <c r="DN229" s="194"/>
      <c r="DO229" s="194"/>
      <c r="DP229" s="194"/>
      <c r="DQ229" s="194"/>
      <c r="DR229" s="194"/>
      <c r="DS229" s="194"/>
      <c r="DT229" s="194"/>
      <c r="DU229" s="194"/>
      <c r="DV229" s="194"/>
      <c r="DW229" s="194"/>
      <c r="DX229" s="194"/>
      <c r="DY229" s="194"/>
      <c r="DZ229" s="194"/>
      <c r="EA229" s="194"/>
      <c r="EB229" s="194"/>
      <c r="EC229" s="194"/>
      <c r="ED229" s="194"/>
      <c r="EE229" s="194"/>
      <c r="EF229" s="194"/>
      <c r="EG229" s="194"/>
      <c r="EH229" s="194"/>
      <c r="EI229" s="194"/>
      <c r="EJ229" s="194"/>
      <c r="EK229" s="194"/>
      <c r="EL229" s="194"/>
      <c r="EM229" s="194"/>
      <c r="EN229" s="194"/>
      <c r="EO229" s="194"/>
      <c r="EP229" s="194"/>
      <c r="EQ229" s="194"/>
      <c r="ER229" s="194"/>
      <c r="ES229" s="194"/>
      <c r="ET229" s="194"/>
      <c r="EU229" s="194"/>
      <c r="EV229" s="194"/>
      <c r="EW229" s="194"/>
      <c r="EX229" s="194"/>
      <c r="EY229" s="194"/>
      <c r="EZ229" s="194"/>
      <c r="FA229" s="194"/>
      <c r="FB229" s="194"/>
      <c r="FC229" s="194"/>
      <c r="FD229" s="194"/>
      <c r="FE229" s="194"/>
      <c r="FF229" s="194"/>
      <c r="FG229" s="194"/>
      <c r="FH229" s="194"/>
      <c r="FI229" s="194"/>
      <c r="FJ229" s="194"/>
      <c r="FK229" s="194"/>
      <c r="FL229" s="194"/>
      <c r="FM229" s="194"/>
      <c r="FN229" s="194"/>
      <c r="FO229" s="194"/>
      <c r="FP229" s="194"/>
      <c r="FQ229" s="194"/>
      <c r="FR229" s="194"/>
      <c r="FS229" s="194"/>
      <c r="FT229" s="194"/>
      <c r="FU229" s="194"/>
      <c r="FV229" s="194"/>
      <c r="FW229" s="194"/>
      <c r="FX229" s="194"/>
      <c r="FY229" s="194"/>
      <c r="FZ229" s="194"/>
      <c r="GA229" s="194"/>
      <c r="GB229" s="194"/>
      <c r="GC229" s="194"/>
      <c r="GD229" s="194"/>
      <c r="GE229" s="194"/>
      <c r="GF229" s="194"/>
      <c r="GG229" s="194"/>
      <c r="GH229" s="194"/>
      <c r="GI229" s="194"/>
      <c r="GJ229" s="194"/>
      <c r="GK229" s="194"/>
      <c r="GL229" s="194"/>
      <c r="GM229" s="194"/>
      <c r="GN229" s="194"/>
      <c r="GO229" s="194"/>
      <c r="GP229" s="194"/>
      <c r="GQ229" s="194"/>
      <c r="GR229" s="194"/>
      <c r="GS229" s="194"/>
      <c r="GT229" s="194"/>
      <c r="GU229" s="194"/>
      <c r="GV229" s="194"/>
      <c r="GW229" s="194"/>
      <c r="GX229" s="194"/>
      <c r="GY229" s="194"/>
      <c r="GZ229" s="194"/>
      <c r="HA229" s="194"/>
      <c r="HB229" s="194"/>
      <c r="HC229" s="194"/>
      <c r="HD229" s="194"/>
      <c r="HE229" s="194"/>
      <c r="HF229" s="194"/>
      <c r="HG229" s="194"/>
      <c r="HH229" s="194"/>
      <c r="HI229" s="194"/>
      <c r="HJ229" s="194"/>
      <c r="HK229" s="194"/>
      <c r="HL229" s="194"/>
      <c r="HM229" s="194"/>
      <c r="HN229" s="194"/>
      <c r="HO229" s="194"/>
      <c r="HP229" s="194"/>
      <c r="HQ229" s="194"/>
      <c r="HR229" s="194"/>
      <c r="HS229" s="194"/>
      <c r="HT229" s="194"/>
      <c r="HU229" s="194"/>
      <c r="HV229" s="194"/>
      <c r="HW229" s="194"/>
      <c r="HX229" s="194"/>
      <c r="HY229" s="194"/>
      <c r="HZ229" s="194"/>
      <c r="IA229" s="194"/>
      <c r="IB229" s="194"/>
      <c r="IC229" s="194"/>
      <c r="ID229" s="194"/>
      <c r="IE229" s="194"/>
      <c r="IF229" s="194"/>
      <c r="IG229" s="194"/>
      <c r="IH229" s="194"/>
      <c r="II229" s="194"/>
      <c r="IJ229" s="194"/>
      <c r="IK229" s="194"/>
      <c r="IL229" s="194"/>
      <c r="IM229" s="194"/>
      <c r="IN229" s="194"/>
      <c r="IO229" s="194"/>
      <c r="IP229" s="194"/>
      <c r="IQ229" s="194"/>
      <c r="IR229" s="194"/>
      <c r="IS229" s="194"/>
      <c r="IT229" s="194"/>
      <c r="IU229" s="194"/>
      <c r="IV229" s="194"/>
      <c r="IW229" s="194"/>
      <c r="IX229" s="194"/>
      <c r="IY229" s="194"/>
      <c r="IZ229" s="194"/>
      <c r="JA229" s="194"/>
      <c r="JB229" s="194"/>
      <c r="JC229" s="194"/>
      <c r="JD229" s="194"/>
      <c r="JE229" s="194"/>
      <c r="JF229" s="194"/>
      <c r="JG229" s="194"/>
      <c r="JH229" s="194"/>
      <c r="JI229" s="194"/>
      <c r="JJ229" s="194"/>
      <c r="JK229" s="194"/>
      <c r="JL229" s="194"/>
      <c r="JM229" s="194"/>
      <c r="JN229" s="194"/>
      <c r="JO229" s="194"/>
      <c r="JP229" s="194"/>
      <c r="JQ229" s="194"/>
      <c r="JR229" s="194"/>
      <c r="JS229" s="194"/>
      <c r="JT229" s="194"/>
      <c r="JU229" s="194"/>
      <c r="JV229" s="194"/>
      <c r="JW229" s="194"/>
      <c r="JX229" s="194"/>
      <c r="JY229" s="194"/>
      <c r="JZ229" s="194"/>
      <c r="KA229" s="194"/>
      <c r="KB229" s="194"/>
      <c r="KC229" s="194"/>
    </row>
    <row r="230" spans="1:289" s="92" customFormat="1" ht="165.75" x14ac:dyDescent="0.25">
      <c r="A230" s="373" t="s">
        <v>1415</v>
      </c>
      <c r="B230" s="114"/>
      <c r="C230" s="84"/>
      <c r="D230" s="84"/>
      <c r="E230" s="115" t="s">
        <v>1485</v>
      </c>
      <c r="F230" s="115" t="s">
        <v>1466</v>
      </c>
      <c r="G230" s="84"/>
      <c r="H230" s="81"/>
      <c r="I230" s="50"/>
      <c r="J230" s="50"/>
      <c r="K230" s="124"/>
      <c r="L230" s="50"/>
      <c r="M230" s="125"/>
      <c r="N230" s="111">
        <f t="shared" si="28"/>
        <v>2</v>
      </c>
      <c r="O230" s="109" t="s">
        <v>1416</v>
      </c>
      <c r="P230" s="83" t="s">
        <v>1417</v>
      </c>
      <c r="Q230" s="68">
        <v>2008</v>
      </c>
      <c r="R230" s="138" t="s">
        <v>1418</v>
      </c>
      <c r="S230" s="81"/>
      <c r="T230" s="138" t="s">
        <v>1419</v>
      </c>
      <c r="U230" s="81"/>
      <c r="V230" s="64" t="s">
        <v>1420</v>
      </c>
      <c r="W230" s="85" t="s">
        <v>606</v>
      </c>
      <c r="X230" s="195"/>
      <c r="Y230" s="67"/>
      <c r="Z230" s="133">
        <v>1</v>
      </c>
      <c r="AA230" s="133"/>
      <c r="AB230" s="133"/>
      <c r="AC230" s="133"/>
      <c r="AD230" s="133"/>
      <c r="AE230" s="133"/>
      <c r="AF230" s="133"/>
      <c r="AG230" s="133"/>
      <c r="AH230" s="133"/>
      <c r="AI230" s="143">
        <f t="shared" si="29"/>
        <v>1</v>
      </c>
      <c r="AJ230" s="86"/>
      <c r="AK230" s="86"/>
      <c r="AL230" s="86"/>
      <c r="AM230" s="86"/>
      <c r="AN230" s="86"/>
      <c r="AO230" s="86"/>
      <c r="AP230" s="88">
        <f t="shared" si="25"/>
        <v>0</v>
      </c>
      <c r="AQ230" s="89"/>
      <c r="AR230" s="89"/>
      <c r="AS230" s="89"/>
      <c r="AT230" s="89"/>
      <c r="AU230" s="89"/>
      <c r="AV230" s="89"/>
      <c r="AW230" s="89"/>
      <c r="AX230" s="89"/>
      <c r="AY230" s="89"/>
      <c r="AZ230" s="89"/>
      <c r="BA230" s="89"/>
      <c r="BB230" s="89"/>
      <c r="BC230" s="89"/>
      <c r="BD230" s="89"/>
      <c r="BE230" s="18">
        <f t="shared" si="26"/>
        <v>0</v>
      </c>
      <c r="BF230" s="20">
        <f t="shared" si="27"/>
        <v>1</v>
      </c>
      <c r="BG230" s="90"/>
      <c r="BH230" s="90"/>
      <c r="BI230" s="90">
        <v>1</v>
      </c>
      <c r="BJ230" s="90"/>
      <c r="BK230" s="90"/>
      <c r="BL230" s="90"/>
      <c r="BM230" s="25">
        <f t="shared" si="30"/>
        <v>1</v>
      </c>
      <c r="BN230" s="91">
        <v>1</v>
      </c>
      <c r="BO230" s="91"/>
      <c r="BP230" s="91"/>
      <c r="BQ230" s="91"/>
      <c r="BR230" s="91"/>
      <c r="BS230" s="91"/>
      <c r="BT230" s="91"/>
      <c r="BU230" s="91"/>
      <c r="BV230" s="91"/>
      <c r="BW230" s="23">
        <f t="shared" si="31"/>
        <v>1</v>
      </c>
      <c r="BX230" s="70"/>
      <c r="BY230" s="70"/>
      <c r="BZ230" s="70"/>
      <c r="CA230" s="70"/>
      <c r="CB230" s="70"/>
      <c r="CC230" s="70"/>
      <c r="CD230" s="70"/>
      <c r="CE230" s="194"/>
      <c r="CF230" s="194"/>
      <c r="CG230" s="194"/>
      <c r="CH230" s="194"/>
      <c r="CI230" s="194"/>
      <c r="CJ230" s="194"/>
      <c r="CK230" s="194"/>
      <c r="CL230" s="194"/>
      <c r="CM230" s="194"/>
      <c r="CN230" s="194"/>
      <c r="CO230" s="194"/>
      <c r="CP230" s="194"/>
      <c r="CQ230" s="194"/>
      <c r="CR230" s="194"/>
      <c r="CS230" s="194"/>
      <c r="CT230" s="194"/>
      <c r="CU230" s="194"/>
      <c r="CV230" s="194"/>
      <c r="CW230" s="194"/>
      <c r="CX230" s="194"/>
      <c r="CY230" s="194"/>
      <c r="CZ230" s="194"/>
      <c r="DA230" s="194"/>
      <c r="DB230" s="194"/>
      <c r="DC230" s="194"/>
      <c r="DD230" s="194"/>
      <c r="DE230" s="194"/>
      <c r="DF230" s="194"/>
      <c r="DG230" s="194"/>
      <c r="DH230" s="194"/>
      <c r="DI230" s="194"/>
      <c r="DJ230" s="194"/>
      <c r="DK230" s="194"/>
      <c r="DL230" s="194"/>
      <c r="DM230" s="194"/>
      <c r="DN230" s="194"/>
      <c r="DO230" s="194"/>
      <c r="DP230" s="194"/>
      <c r="DQ230" s="194"/>
      <c r="DR230" s="194"/>
      <c r="DS230" s="194"/>
      <c r="DT230" s="194"/>
      <c r="DU230" s="194"/>
      <c r="DV230" s="194"/>
      <c r="DW230" s="194"/>
      <c r="DX230" s="194"/>
      <c r="DY230" s="194"/>
      <c r="DZ230" s="194"/>
      <c r="EA230" s="194"/>
      <c r="EB230" s="194"/>
      <c r="EC230" s="194"/>
      <c r="ED230" s="194"/>
      <c r="EE230" s="194"/>
      <c r="EF230" s="194"/>
      <c r="EG230" s="194"/>
      <c r="EH230" s="194"/>
      <c r="EI230" s="194"/>
      <c r="EJ230" s="194"/>
      <c r="EK230" s="194"/>
      <c r="EL230" s="194"/>
      <c r="EM230" s="194"/>
      <c r="EN230" s="194"/>
      <c r="EO230" s="194"/>
      <c r="EP230" s="194"/>
      <c r="EQ230" s="194"/>
      <c r="ER230" s="194"/>
      <c r="ES230" s="194"/>
      <c r="ET230" s="194"/>
      <c r="EU230" s="194"/>
      <c r="EV230" s="194"/>
      <c r="EW230" s="194"/>
      <c r="EX230" s="194"/>
      <c r="EY230" s="194"/>
      <c r="EZ230" s="194"/>
      <c r="FA230" s="194"/>
      <c r="FB230" s="194"/>
      <c r="FC230" s="194"/>
      <c r="FD230" s="194"/>
      <c r="FE230" s="194"/>
      <c r="FF230" s="194"/>
      <c r="FG230" s="194"/>
      <c r="FH230" s="194"/>
      <c r="FI230" s="194"/>
      <c r="FJ230" s="194"/>
      <c r="FK230" s="194"/>
      <c r="FL230" s="194"/>
      <c r="FM230" s="194"/>
      <c r="FN230" s="194"/>
      <c r="FO230" s="194"/>
      <c r="FP230" s="194"/>
      <c r="FQ230" s="194"/>
      <c r="FR230" s="194"/>
      <c r="FS230" s="194"/>
      <c r="FT230" s="194"/>
      <c r="FU230" s="194"/>
      <c r="FV230" s="194"/>
      <c r="FW230" s="194"/>
      <c r="FX230" s="194"/>
      <c r="FY230" s="194"/>
      <c r="FZ230" s="194"/>
      <c r="GA230" s="194"/>
      <c r="GB230" s="194"/>
      <c r="GC230" s="194"/>
      <c r="GD230" s="194"/>
      <c r="GE230" s="194"/>
      <c r="GF230" s="194"/>
      <c r="GG230" s="194"/>
      <c r="GH230" s="194"/>
      <c r="GI230" s="194"/>
      <c r="GJ230" s="194"/>
      <c r="GK230" s="194"/>
      <c r="GL230" s="194"/>
      <c r="GM230" s="194"/>
      <c r="GN230" s="194"/>
      <c r="GO230" s="194"/>
      <c r="GP230" s="194"/>
      <c r="GQ230" s="194"/>
      <c r="GR230" s="194"/>
      <c r="GS230" s="194"/>
      <c r="GT230" s="194"/>
      <c r="GU230" s="194"/>
      <c r="GV230" s="194"/>
      <c r="GW230" s="194"/>
      <c r="GX230" s="194"/>
      <c r="GY230" s="194"/>
      <c r="GZ230" s="194"/>
      <c r="HA230" s="194"/>
      <c r="HB230" s="194"/>
      <c r="HC230" s="194"/>
      <c r="HD230" s="194"/>
      <c r="HE230" s="194"/>
      <c r="HF230" s="194"/>
      <c r="HG230" s="194"/>
      <c r="HH230" s="194"/>
      <c r="HI230" s="194"/>
      <c r="HJ230" s="194"/>
      <c r="HK230" s="194"/>
      <c r="HL230" s="194"/>
      <c r="HM230" s="194"/>
      <c r="HN230" s="194"/>
      <c r="HO230" s="194"/>
      <c r="HP230" s="194"/>
      <c r="HQ230" s="194"/>
      <c r="HR230" s="194"/>
      <c r="HS230" s="194"/>
      <c r="HT230" s="194"/>
      <c r="HU230" s="194"/>
      <c r="HV230" s="194"/>
      <c r="HW230" s="194"/>
      <c r="HX230" s="194"/>
      <c r="HY230" s="194"/>
      <c r="HZ230" s="194"/>
      <c r="IA230" s="194"/>
      <c r="IB230" s="194"/>
      <c r="IC230" s="194"/>
      <c r="ID230" s="194"/>
      <c r="IE230" s="194"/>
      <c r="IF230" s="194"/>
      <c r="IG230" s="194"/>
      <c r="IH230" s="194"/>
      <c r="II230" s="194"/>
      <c r="IJ230" s="194"/>
      <c r="IK230" s="194"/>
      <c r="IL230" s="194"/>
      <c r="IM230" s="194"/>
      <c r="IN230" s="194"/>
      <c r="IO230" s="194"/>
      <c r="IP230" s="194"/>
      <c r="IQ230" s="194"/>
      <c r="IR230" s="194"/>
      <c r="IS230" s="194"/>
      <c r="IT230" s="194"/>
      <c r="IU230" s="194"/>
      <c r="IV230" s="194"/>
      <c r="IW230" s="194"/>
      <c r="IX230" s="194"/>
      <c r="IY230" s="194"/>
      <c r="IZ230" s="194"/>
      <c r="JA230" s="194"/>
      <c r="JB230" s="194"/>
      <c r="JC230" s="194"/>
      <c r="JD230" s="194"/>
      <c r="JE230" s="194"/>
      <c r="JF230" s="194"/>
      <c r="JG230" s="194"/>
      <c r="JH230" s="194"/>
      <c r="JI230" s="194"/>
      <c r="JJ230" s="194"/>
      <c r="JK230" s="194"/>
      <c r="JL230" s="194"/>
      <c r="JM230" s="194"/>
      <c r="JN230" s="194"/>
      <c r="JO230" s="194"/>
      <c r="JP230" s="194"/>
      <c r="JQ230" s="194"/>
      <c r="JR230" s="194"/>
      <c r="JS230" s="194"/>
      <c r="JT230" s="194"/>
      <c r="JU230" s="194"/>
      <c r="JV230" s="194"/>
      <c r="JW230" s="194"/>
      <c r="JX230" s="194"/>
      <c r="JY230" s="194"/>
      <c r="JZ230" s="194"/>
      <c r="KA230" s="194"/>
      <c r="KB230" s="194"/>
      <c r="KC230" s="194"/>
    </row>
    <row r="231" spans="1:289" s="92" customFormat="1" ht="204" x14ac:dyDescent="0.25">
      <c r="A231" s="373" t="s">
        <v>1421</v>
      </c>
      <c r="B231" s="12" t="s">
        <v>597</v>
      </c>
      <c r="C231" s="84"/>
      <c r="D231" s="84"/>
      <c r="E231" s="12" t="s">
        <v>602</v>
      </c>
      <c r="F231" s="84"/>
      <c r="G231" s="84"/>
      <c r="H231" s="81"/>
      <c r="I231" s="50"/>
      <c r="J231" s="50"/>
      <c r="K231" s="124"/>
      <c r="L231" s="50"/>
      <c r="M231" s="125"/>
      <c r="N231" s="111">
        <f t="shared" si="28"/>
        <v>2</v>
      </c>
      <c r="O231" s="109" t="s">
        <v>1422</v>
      </c>
      <c r="P231" s="83" t="s">
        <v>1423</v>
      </c>
      <c r="Q231" s="98" t="s">
        <v>1127</v>
      </c>
      <c r="R231" s="138" t="s">
        <v>1424</v>
      </c>
      <c r="S231" s="138" t="s">
        <v>1425</v>
      </c>
      <c r="T231" s="81"/>
      <c r="U231" s="138" t="s">
        <v>1426</v>
      </c>
      <c r="V231" s="64" t="s">
        <v>1427</v>
      </c>
      <c r="W231" s="85" t="s">
        <v>1428</v>
      </c>
      <c r="X231" s="195" t="s">
        <v>1429</v>
      </c>
      <c r="Y231" s="67"/>
      <c r="Z231" s="133"/>
      <c r="AA231" s="133"/>
      <c r="AB231" s="133"/>
      <c r="AC231" s="133">
        <v>1</v>
      </c>
      <c r="AD231" s="133">
        <v>1</v>
      </c>
      <c r="AE231" s="133">
        <v>1</v>
      </c>
      <c r="AF231" s="133"/>
      <c r="AG231" s="133"/>
      <c r="AH231" s="133"/>
      <c r="AI231" s="143">
        <f t="shared" si="29"/>
        <v>3</v>
      </c>
      <c r="AJ231" s="86">
        <v>1</v>
      </c>
      <c r="AK231" s="86">
        <v>1</v>
      </c>
      <c r="AL231" s="86"/>
      <c r="AM231" s="86"/>
      <c r="AN231" s="86"/>
      <c r="AO231" s="86"/>
      <c r="AP231" s="88">
        <f t="shared" si="25"/>
        <v>2</v>
      </c>
      <c r="AQ231" s="89"/>
      <c r="AR231" s="89"/>
      <c r="AS231" s="89"/>
      <c r="AT231" s="89"/>
      <c r="AU231" s="89"/>
      <c r="AV231" s="89"/>
      <c r="AW231" s="89"/>
      <c r="AX231" s="89"/>
      <c r="AY231" s="89"/>
      <c r="AZ231" s="89"/>
      <c r="BA231" s="89"/>
      <c r="BB231" s="89"/>
      <c r="BC231" s="89"/>
      <c r="BD231" s="89"/>
      <c r="BE231" s="18">
        <f t="shared" si="26"/>
        <v>0</v>
      </c>
      <c r="BF231" s="20">
        <f t="shared" si="27"/>
        <v>5</v>
      </c>
      <c r="BG231" s="90">
        <v>1</v>
      </c>
      <c r="BH231" s="90">
        <v>1</v>
      </c>
      <c r="BI231" s="90">
        <v>1</v>
      </c>
      <c r="BJ231" s="90">
        <v>1</v>
      </c>
      <c r="BK231" s="90">
        <v>1</v>
      </c>
      <c r="BL231" s="90"/>
      <c r="BM231" s="25">
        <f t="shared" si="30"/>
        <v>5</v>
      </c>
      <c r="BN231" s="91">
        <v>1</v>
      </c>
      <c r="BO231" s="91"/>
      <c r="BP231" s="91"/>
      <c r="BQ231" s="91"/>
      <c r="BR231" s="91">
        <v>1</v>
      </c>
      <c r="BS231" s="91"/>
      <c r="BT231" s="91"/>
      <c r="BU231" s="91">
        <v>1</v>
      </c>
      <c r="BV231" s="91"/>
      <c r="BW231" s="23">
        <f t="shared" si="31"/>
        <v>3</v>
      </c>
      <c r="BX231" s="70"/>
      <c r="BY231" s="70"/>
      <c r="BZ231" s="70"/>
      <c r="CA231" s="70"/>
      <c r="CB231" s="70"/>
      <c r="CC231" s="70"/>
      <c r="CD231" s="70"/>
      <c r="CE231" s="194"/>
      <c r="CF231" s="194"/>
      <c r="CG231" s="194"/>
      <c r="CH231" s="194"/>
      <c r="CI231" s="194"/>
      <c r="CJ231" s="194"/>
      <c r="CK231" s="194"/>
      <c r="CL231" s="194"/>
      <c r="CM231" s="194"/>
      <c r="CN231" s="194"/>
      <c r="CO231" s="194"/>
      <c r="CP231" s="194"/>
      <c r="CQ231" s="194"/>
      <c r="CR231" s="194"/>
      <c r="CS231" s="194"/>
      <c r="CT231" s="194"/>
      <c r="CU231" s="194"/>
      <c r="CV231" s="194"/>
      <c r="CW231" s="194"/>
      <c r="CX231" s="194"/>
      <c r="CY231" s="194"/>
      <c r="CZ231" s="194"/>
      <c r="DA231" s="194"/>
      <c r="DB231" s="194"/>
      <c r="DC231" s="194"/>
      <c r="DD231" s="194"/>
      <c r="DE231" s="194"/>
      <c r="DF231" s="194"/>
      <c r="DG231" s="194"/>
      <c r="DH231" s="194"/>
      <c r="DI231" s="194"/>
      <c r="DJ231" s="194"/>
      <c r="DK231" s="194"/>
      <c r="DL231" s="194"/>
      <c r="DM231" s="194"/>
      <c r="DN231" s="194"/>
      <c r="DO231" s="194"/>
      <c r="DP231" s="194"/>
      <c r="DQ231" s="194"/>
      <c r="DR231" s="194"/>
      <c r="DS231" s="194"/>
      <c r="DT231" s="194"/>
      <c r="DU231" s="194"/>
      <c r="DV231" s="194"/>
      <c r="DW231" s="194"/>
      <c r="DX231" s="194"/>
      <c r="DY231" s="194"/>
      <c r="DZ231" s="194"/>
      <c r="EA231" s="194"/>
      <c r="EB231" s="194"/>
      <c r="EC231" s="194"/>
      <c r="ED231" s="194"/>
      <c r="EE231" s="194"/>
      <c r="EF231" s="194"/>
      <c r="EG231" s="194"/>
      <c r="EH231" s="194"/>
      <c r="EI231" s="194"/>
      <c r="EJ231" s="194"/>
      <c r="EK231" s="194"/>
      <c r="EL231" s="194"/>
      <c r="EM231" s="194"/>
      <c r="EN231" s="194"/>
      <c r="EO231" s="194"/>
      <c r="EP231" s="194"/>
      <c r="EQ231" s="194"/>
      <c r="ER231" s="194"/>
      <c r="ES231" s="194"/>
      <c r="ET231" s="194"/>
      <c r="EU231" s="194"/>
      <c r="EV231" s="194"/>
      <c r="EW231" s="194"/>
      <c r="EX231" s="194"/>
      <c r="EY231" s="194"/>
      <c r="EZ231" s="194"/>
      <c r="FA231" s="194"/>
      <c r="FB231" s="194"/>
      <c r="FC231" s="194"/>
      <c r="FD231" s="194"/>
      <c r="FE231" s="194"/>
      <c r="FF231" s="194"/>
      <c r="FG231" s="194"/>
      <c r="FH231" s="194"/>
      <c r="FI231" s="194"/>
      <c r="FJ231" s="194"/>
      <c r="FK231" s="194"/>
      <c r="FL231" s="194"/>
      <c r="FM231" s="194"/>
      <c r="FN231" s="194"/>
      <c r="FO231" s="194"/>
      <c r="FP231" s="194"/>
      <c r="FQ231" s="194"/>
      <c r="FR231" s="194"/>
      <c r="FS231" s="194"/>
      <c r="FT231" s="194"/>
      <c r="FU231" s="194"/>
      <c r="FV231" s="194"/>
      <c r="FW231" s="194"/>
      <c r="FX231" s="194"/>
      <c r="FY231" s="194"/>
      <c r="FZ231" s="194"/>
      <c r="GA231" s="194"/>
      <c r="GB231" s="194"/>
      <c r="GC231" s="194"/>
      <c r="GD231" s="194"/>
      <c r="GE231" s="194"/>
      <c r="GF231" s="194"/>
      <c r="GG231" s="194"/>
      <c r="GH231" s="194"/>
      <c r="GI231" s="194"/>
      <c r="GJ231" s="194"/>
      <c r="GK231" s="194"/>
      <c r="GL231" s="194"/>
      <c r="GM231" s="194"/>
      <c r="GN231" s="194"/>
      <c r="GO231" s="194"/>
      <c r="GP231" s="194"/>
      <c r="GQ231" s="194"/>
      <c r="GR231" s="194"/>
      <c r="GS231" s="194"/>
      <c r="GT231" s="194"/>
      <c r="GU231" s="194"/>
      <c r="GV231" s="194"/>
      <c r="GW231" s="194"/>
      <c r="GX231" s="194"/>
      <c r="GY231" s="194"/>
      <c r="GZ231" s="194"/>
      <c r="HA231" s="194"/>
      <c r="HB231" s="194"/>
      <c r="HC231" s="194"/>
      <c r="HD231" s="194"/>
      <c r="HE231" s="194"/>
      <c r="HF231" s="194"/>
      <c r="HG231" s="194"/>
      <c r="HH231" s="194"/>
      <c r="HI231" s="194"/>
      <c r="HJ231" s="194"/>
      <c r="HK231" s="194"/>
      <c r="HL231" s="194"/>
      <c r="HM231" s="194"/>
      <c r="HN231" s="194"/>
      <c r="HO231" s="194"/>
      <c r="HP231" s="194"/>
      <c r="HQ231" s="194"/>
      <c r="HR231" s="194"/>
      <c r="HS231" s="194"/>
      <c r="HT231" s="194"/>
      <c r="HU231" s="194"/>
      <c r="HV231" s="194"/>
      <c r="HW231" s="194"/>
      <c r="HX231" s="194"/>
      <c r="HY231" s="194"/>
      <c r="HZ231" s="194"/>
      <c r="IA231" s="194"/>
      <c r="IB231" s="194"/>
      <c r="IC231" s="194"/>
      <c r="ID231" s="194"/>
      <c r="IE231" s="194"/>
      <c r="IF231" s="194"/>
      <c r="IG231" s="194"/>
      <c r="IH231" s="194"/>
      <c r="II231" s="194"/>
      <c r="IJ231" s="194"/>
      <c r="IK231" s="194"/>
      <c r="IL231" s="194"/>
      <c r="IM231" s="194"/>
      <c r="IN231" s="194"/>
      <c r="IO231" s="194"/>
      <c r="IP231" s="194"/>
      <c r="IQ231" s="194"/>
      <c r="IR231" s="194"/>
      <c r="IS231" s="194"/>
      <c r="IT231" s="194"/>
      <c r="IU231" s="194"/>
      <c r="IV231" s="194"/>
      <c r="IW231" s="194"/>
      <c r="IX231" s="194"/>
      <c r="IY231" s="194"/>
      <c r="IZ231" s="194"/>
      <c r="JA231" s="194"/>
      <c r="JB231" s="194"/>
      <c r="JC231" s="194"/>
      <c r="JD231" s="194"/>
      <c r="JE231" s="194"/>
      <c r="JF231" s="194"/>
      <c r="JG231" s="194"/>
      <c r="JH231" s="194"/>
      <c r="JI231" s="194"/>
      <c r="JJ231" s="194"/>
      <c r="JK231" s="194"/>
      <c r="JL231" s="194"/>
      <c r="JM231" s="194"/>
      <c r="JN231" s="194"/>
      <c r="JO231" s="194"/>
      <c r="JP231" s="194"/>
      <c r="JQ231" s="194"/>
      <c r="JR231" s="194"/>
      <c r="JS231" s="194"/>
      <c r="JT231" s="194"/>
      <c r="JU231" s="194"/>
      <c r="JV231" s="194"/>
      <c r="JW231" s="194"/>
      <c r="JX231" s="194"/>
      <c r="JY231" s="194"/>
      <c r="JZ231" s="194"/>
      <c r="KA231" s="194"/>
      <c r="KB231" s="194"/>
      <c r="KC231" s="194"/>
    </row>
    <row r="232" spans="1:289" s="92" customFormat="1" ht="127.5" x14ac:dyDescent="0.25">
      <c r="A232" s="373" t="s">
        <v>1430</v>
      </c>
      <c r="B232" s="81"/>
      <c r="C232" s="84"/>
      <c r="D232" s="84"/>
      <c r="E232" s="84"/>
      <c r="F232" s="12" t="s">
        <v>44</v>
      </c>
      <c r="G232" s="12" t="s">
        <v>44</v>
      </c>
      <c r="H232" s="81"/>
      <c r="I232" s="50"/>
      <c r="J232" s="50"/>
      <c r="K232" s="124"/>
      <c r="L232" s="50"/>
      <c r="M232" s="125"/>
      <c r="N232" s="111">
        <f t="shared" si="28"/>
        <v>2</v>
      </c>
      <c r="O232" s="109" t="s">
        <v>1431</v>
      </c>
      <c r="P232" s="83" t="s">
        <v>1432</v>
      </c>
      <c r="Q232" s="98" t="s">
        <v>105</v>
      </c>
      <c r="R232" s="138" t="s">
        <v>1433</v>
      </c>
      <c r="S232" s="138" t="s">
        <v>1434</v>
      </c>
      <c r="T232" s="81"/>
      <c r="U232" s="81"/>
      <c r="V232" s="64" t="s">
        <v>1435</v>
      </c>
      <c r="W232" s="85" t="s">
        <v>8</v>
      </c>
      <c r="X232" s="195" t="s">
        <v>1436</v>
      </c>
      <c r="Y232" s="67"/>
      <c r="Z232" s="133"/>
      <c r="AA232" s="133"/>
      <c r="AB232" s="133"/>
      <c r="AC232" s="133"/>
      <c r="AD232" s="133"/>
      <c r="AE232" s="133"/>
      <c r="AF232" s="133"/>
      <c r="AG232" s="133"/>
      <c r="AH232" s="133"/>
      <c r="AI232" s="143">
        <f t="shared" si="29"/>
        <v>0</v>
      </c>
      <c r="AJ232" s="86"/>
      <c r="AK232" s="86"/>
      <c r="AL232" s="86">
        <v>1</v>
      </c>
      <c r="AM232" s="86"/>
      <c r="AN232" s="86"/>
      <c r="AO232" s="86"/>
      <c r="AP232" s="88">
        <f t="shared" si="25"/>
        <v>1</v>
      </c>
      <c r="AQ232" s="89"/>
      <c r="AR232" s="89"/>
      <c r="AS232" s="89"/>
      <c r="AT232" s="89"/>
      <c r="AU232" s="89"/>
      <c r="AV232" s="89"/>
      <c r="AW232" s="89"/>
      <c r="AX232" s="89"/>
      <c r="AY232" s="89"/>
      <c r="AZ232" s="89"/>
      <c r="BA232" s="89"/>
      <c r="BB232" s="89"/>
      <c r="BC232" s="89"/>
      <c r="BD232" s="89"/>
      <c r="BE232" s="18">
        <f t="shared" si="26"/>
        <v>0</v>
      </c>
      <c r="BF232" s="20">
        <f t="shared" si="27"/>
        <v>1</v>
      </c>
      <c r="BG232" s="90"/>
      <c r="BH232" s="90">
        <v>1</v>
      </c>
      <c r="BI232" s="90">
        <v>1</v>
      </c>
      <c r="BJ232" s="90"/>
      <c r="BK232" s="90"/>
      <c r="BL232" s="90"/>
      <c r="BM232" s="25">
        <f t="shared" si="30"/>
        <v>2</v>
      </c>
      <c r="BN232" s="91">
        <v>1</v>
      </c>
      <c r="BO232" s="91"/>
      <c r="BP232" s="91"/>
      <c r="BQ232" s="91"/>
      <c r="BR232" s="91"/>
      <c r="BS232" s="91"/>
      <c r="BT232" s="91"/>
      <c r="BU232" s="91"/>
      <c r="BV232" s="91"/>
      <c r="BW232" s="23">
        <f t="shared" si="31"/>
        <v>1</v>
      </c>
      <c r="BX232" s="70"/>
      <c r="BY232" s="70"/>
      <c r="BZ232" s="70"/>
      <c r="CA232" s="70"/>
      <c r="CB232" s="70"/>
      <c r="CC232" s="70"/>
      <c r="CD232" s="70"/>
      <c r="CE232" s="194"/>
      <c r="CF232" s="194"/>
      <c r="CG232" s="194"/>
      <c r="CH232" s="194"/>
      <c r="CI232" s="194"/>
      <c r="CJ232" s="194"/>
      <c r="CK232" s="194"/>
      <c r="CL232" s="194"/>
      <c r="CM232" s="194"/>
      <c r="CN232" s="194"/>
      <c r="CO232" s="194"/>
      <c r="CP232" s="194"/>
      <c r="CQ232" s="194"/>
      <c r="CR232" s="194"/>
      <c r="CS232" s="194"/>
      <c r="CT232" s="194"/>
      <c r="CU232" s="194"/>
      <c r="CV232" s="194"/>
      <c r="CW232" s="194"/>
      <c r="CX232" s="194"/>
      <c r="CY232" s="194"/>
      <c r="CZ232" s="194"/>
      <c r="DA232" s="194"/>
      <c r="DB232" s="194"/>
      <c r="DC232" s="194"/>
      <c r="DD232" s="194"/>
      <c r="DE232" s="194"/>
      <c r="DF232" s="194"/>
      <c r="DG232" s="194"/>
      <c r="DH232" s="194"/>
      <c r="DI232" s="194"/>
      <c r="DJ232" s="194"/>
      <c r="DK232" s="194"/>
      <c r="DL232" s="194"/>
      <c r="DM232" s="194"/>
      <c r="DN232" s="194"/>
      <c r="DO232" s="194"/>
      <c r="DP232" s="194"/>
      <c r="DQ232" s="194"/>
      <c r="DR232" s="194"/>
      <c r="DS232" s="194"/>
      <c r="DT232" s="194"/>
      <c r="DU232" s="194"/>
      <c r="DV232" s="194"/>
      <c r="DW232" s="194"/>
      <c r="DX232" s="194"/>
      <c r="DY232" s="194"/>
      <c r="DZ232" s="194"/>
      <c r="EA232" s="194"/>
      <c r="EB232" s="194"/>
      <c r="EC232" s="194"/>
      <c r="ED232" s="194"/>
      <c r="EE232" s="194"/>
      <c r="EF232" s="194"/>
      <c r="EG232" s="194"/>
      <c r="EH232" s="194"/>
      <c r="EI232" s="194"/>
      <c r="EJ232" s="194"/>
      <c r="EK232" s="194"/>
      <c r="EL232" s="194"/>
      <c r="EM232" s="194"/>
      <c r="EN232" s="194"/>
      <c r="EO232" s="194"/>
      <c r="EP232" s="194"/>
      <c r="EQ232" s="194"/>
      <c r="ER232" s="194"/>
      <c r="ES232" s="194"/>
      <c r="ET232" s="194"/>
      <c r="EU232" s="194"/>
      <c r="EV232" s="194"/>
      <c r="EW232" s="194"/>
      <c r="EX232" s="194"/>
      <c r="EY232" s="194"/>
      <c r="EZ232" s="194"/>
      <c r="FA232" s="194"/>
      <c r="FB232" s="194"/>
      <c r="FC232" s="194"/>
      <c r="FD232" s="194"/>
      <c r="FE232" s="194"/>
      <c r="FF232" s="194"/>
      <c r="FG232" s="194"/>
      <c r="FH232" s="194"/>
      <c r="FI232" s="194"/>
      <c r="FJ232" s="194"/>
      <c r="FK232" s="194"/>
      <c r="FL232" s="194"/>
      <c r="FM232" s="194"/>
      <c r="FN232" s="194"/>
      <c r="FO232" s="194"/>
      <c r="FP232" s="194"/>
      <c r="FQ232" s="194"/>
      <c r="FR232" s="194"/>
      <c r="FS232" s="194"/>
      <c r="FT232" s="194"/>
      <c r="FU232" s="194"/>
      <c r="FV232" s="194"/>
      <c r="FW232" s="194"/>
      <c r="FX232" s="194"/>
      <c r="FY232" s="194"/>
      <c r="FZ232" s="194"/>
      <c r="GA232" s="194"/>
      <c r="GB232" s="194"/>
      <c r="GC232" s="194"/>
      <c r="GD232" s="194"/>
      <c r="GE232" s="194"/>
      <c r="GF232" s="194"/>
      <c r="GG232" s="194"/>
      <c r="GH232" s="194"/>
      <c r="GI232" s="194"/>
      <c r="GJ232" s="194"/>
      <c r="GK232" s="194"/>
      <c r="GL232" s="194"/>
      <c r="GM232" s="194"/>
      <c r="GN232" s="194"/>
      <c r="GO232" s="194"/>
      <c r="GP232" s="194"/>
      <c r="GQ232" s="194"/>
      <c r="GR232" s="194"/>
      <c r="GS232" s="194"/>
      <c r="GT232" s="194"/>
      <c r="GU232" s="194"/>
      <c r="GV232" s="194"/>
      <c r="GW232" s="194"/>
      <c r="GX232" s="194"/>
      <c r="GY232" s="194"/>
      <c r="GZ232" s="194"/>
      <c r="HA232" s="194"/>
      <c r="HB232" s="194"/>
      <c r="HC232" s="194"/>
      <c r="HD232" s="194"/>
      <c r="HE232" s="194"/>
      <c r="HF232" s="194"/>
      <c r="HG232" s="194"/>
      <c r="HH232" s="194"/>
      <c r="HI232" s="194"/>
      <c r="HJ232" s="194"/>
      <c r="HK232" s="194"/>
      <c r="HL232" s="194"/>
      <c r="HM232" s="194"/>
      <c r="HN232" s="194"/>
      <c r="HO232" s="194"/>
      <c r="HP232" s="194"/>
      <c r="HQ232" s="194"/>
      <c r="HR232" s="194"/>
      <c r="HS232" s="194"/>
      <c r="HT232" s="194"/>
      <c r="HU232" s="194"/>
      <c r="HV232" s="194"/>
      <c r="HW232" s="194"/>
      <c r="HX232" s="194"/>
      <c r="HY232" s="194"/>
      <c r="HZ232" s="194"/>
      <c r="IA232" s="194"/>
      <c r="IB232" s="194"/>
      <c r="IC232" s="194"/>
      <c r="ID232" s="194"/>
      <c r="IE232" s="194"/>
      <c r="IF232" s="194"/>
      <c r="IG232" s="194"/>
      <c r="IH232" s="194"/>
      <c r="II232" s="194"/>
      <c r="IJ232" s="194"/>
      <c r="IK232" s="194"/>
      <c r="IL232" s="194"/>
      <c r="IM232" s="194"/>
      <c r="IN232" s="194"/>
      <c r="IO232" s="194"/>
      <c r="IP232" s="194"/>
      <c r="IQ232" s="194"/>
      <c r="IR232" s="194"/>
      <c r="IS232" s="194"/>
      <c r="IT232" s="194"/>
      <c r="IU232" s="194"/>
      <c r="IV232" s="194"/>
      <c r="IW232" s="194"/>
      <c r="IX232" s="194"/>
      <c r="IY232" s="194"/>
      <c r="IZ232" s="194"/>
      <c r="JA232" s="194"/>
      <c r="JB232" s="194"/>
      <c r="JC232" s="194"/>
      <c r="JD232" s="194"/>
      <c r="JE232" s="194"/>
      <c r="JF232" s="194"/>
      <c r="JG232" s="194"/>
      <c r="JH232" s="194"/>
      <c r="JI232" s="194"/>
      <c r="JJ232" s="194"/>
      <c r="JK232" s="194"/>
      <c r="JL232" s="194"/>
      <c r="JM232" s="194"/>
      <c r="JN232" s="194"/>
      <c r="JO232" s="194"/>
      <c r="JP232" s="194"/>
      <c r="JQ232" s="194"/>
      <c r="JR232" s="194"/>
      <c r="JS232" s="194"/>
      <c r="JT232" s="194"/>
      <c r="JU232" s="194"/>
      <c r="JV232" s="194"/>
      <c r="JW232" s="194"/>
      <c r="JX232" s="194"/>
      <c r="JY232" s="194"/>
      <c r="JZ232" s="194"/>
      <c r="KA232" s="194"/>
      <c r="KB232" s="194"/>
      <c r="KC232" s="194"/>
    </row>
    <row r="233" spans="1:289" s="92" customFormat="1" ht="267.75" x14ac:dyDescent="0.25">
      <c r="A233" s="373" t="s">
        <v>1437</v>
      </c>
      <c r="B233" s="114"/>
      <c r="C233" s="84"/>
      <c r="D233" s="84"/>
      <c r="E233" s="116" t="s">
        <v>1506</v>
      </c>
      <c r="F233" s="115" t="s">
        <v>1464</v>
      </c>
      <c r="G233" s="84"/>
      <c r="H233" s="81"/>
      <c r="I233" s="50"/>
      <c r="J233" s="50"/>
      <c r="K233" s="124"/>
      <c r="L233" s="50"/>
      <c r="M233" s="125"/>
      <c r="N233" s="111">
        <f t="shared" si="28"/>
        <v>2</v>
      </c>
      <c r="O233" s="109" t="s">
        <v>1438</v>
      </c>
      <c r="P233" s="83" t="s">
        <v>1439</v>
      </c>
      <c r="Q233" s="68">
        <v>2009</v>
      </c>
      <c r="R233" s="138" t="s">
        <v>1440</v>
      </c>
      <c r="S233" s="138" t="s">
        <v>1441</v>
      </c>
      <c r="T233" s="81"/>
      <c r="U233" s="81"/>
      <c r="V233" s="64" t="s">
        <v>1442</v>
      </c>
      <c r="W233" s="85" t="s">
        <v>1289</v>
      </c>
      <c r="X233" s="195" t="s">
        <v>1443</v>
      </c>
      <c r="Y233" s="67">
        <v>1</v>
      </c>
      <c r="Z233" s="133"/>
      <c r="AA233" s="133"/>
      <c r="AB233" s="133"/>
      <c r="AC233" s="133"/>
      <c r="AD233" s="133"/>
      <c r="AE233" s="133">
        <v>1</v>
      </c>
      <c r="AF233" s="133"/>
      <c r="AG233" s="133">
        <v>1</v>
      </c>
      <c r="AH233" s="133"/>
      <c r="AI233" s="143">
        <f t="shared" si="29"/>
        <v>2</v>
      </c>
      <c r="AJ233" s="86"/>
      <c r="AK233" s="86">
        <v>1</v>
      </c>
      <c r="AL233" s="86"/>
      <c r="AM233" s="86"/>
      <c r="AN233" s="86"/>
      <c r="AO233" s="86"/>
      <c r="AP233" s="88">
        <f t="shared" si="25"/>
        <v>1</v>
      </c>
      <c r="AQ233" s="89"/>
      <c r="AR233" s="89"/>
      <c r="AS233" s="89"/>
      <c r="AT233" s="89"/>
      <c r="AU233" s="89"/>
      <c r="AV233" s="89"/>
      <c r="AW233" s="89"/>
      <c r="AX233" s="89"/>
      <c r="AY233" s="89"/>
      <c r="AZ233" s="89"/>
      <c r="BA233" s="89"/>
      <c r="BB233" s="89"/>
      <c r="BC233" s="89"/>
      <c r="BD233" s="89"/>
      <c r="BE233" s="18">
        <f t="shared" si="26"/>
        <v>0</v>
      </c>
      <c r="BF233" s="20">
        <f t="shared" si="27"/>
        <v>3</v>
      </c>
      <c r="BG233" s="90">
        <v>1</v>
      </c>
      <c r="BH233" s="90">
        <v>1</v>
      </c>
      <c r="BI233" s="90">
        <v>1</v>
      </c>
      <c r="BJ233" s="90"/>
      <c r="BK233" s="90"/>
      <c r="BL233" s="90"/>
      <c r="BM233" s="25">
        <f t="shared" si="30"/>
        <v>3</v>
      </c>
      <c r="BN233" s="91">
        <v>1</v>
      </c>
      <c r="BO233" s="91"/>
      <c r="BP233" s="91"/>
      <c r="BQ233" s="91"/>
      <c r="BR233" s="91"/>
      <c r="BS233" s="91"/>
      <c r="BT233" s="91"/>
      <c r="BU233" s="91"/>
      <c r="BV233" s="91"/>
      <c r="BW233" s="23">
        <f t="shared" si="31"/>
        <v>1</v>
      </c>
      <c r="BX233" s="70"/>
      <c r="BY233" s="70"/>
      <c r="BZ233" s="70"/>
      <c r="CA233" s="70"/>
      <c r="CB233" s="70"/>
      <c r="CC233" s="70"/>
      <c r="CD233" s="70"/>
      <c r="CE233" s="194"/>
      <c r="CF233" s="194"/>
      <c r="CG233" s="194"/>
      <c r="CH233" s="194"/>
      <c r="CI233" s="194"/>
      <c r="CJ233" s="194"/>
      <c r="CK233" s="194"/>
      <c r="CL233" s="194"/>
      <c r="CM233" s="194"/>
      <c r="CN233" s="194"/>
      <c r="CO233" s="194"/>
      <c r="CP233" s="194"/>
      <c r="CQ233" s="194"/>
      <c r="CR233" s="194"/>
      <c r="CS233" s="194"/>
      <c r="CT233" s="194"/>
      <c r="CU233" s="194"/>
      <c r="CV233" s="194"/>
      <c r="CW233" s="194"/>
      <c r="CX233" s="194"/>
      <c r="CY233" s="194"/>
      <c r="CZ233" s="194"/>
      <c r="DA233" s="194"/>
      <c r="DB233" s="194"/>
      <c r="DC233" s="194"/>
      <c r="DD233" s="194"/>
      <c r="DE233" s="194"/>
      <c r="DF233" s="194"/>
      <c r="DG233" s="194"/>
      <c r="DH233" s="194"/>
      <c r="DI233" s="194"/>
      <c r="DJ233" s="194"/>
      <c r="DK233" s="194"/>
      <c r="DL233" s="194"/>
      <c r="DM233" s="194"/>
      <c r="DN233" s="194"/>
      <c r="DO233" s="194"/>
      <c r="DP233" s="194"/>
      <c r="DQ233" s="194"/>
      <c r="DR233" s="194"/>
      <c r="DS233" s="194"/>
      <c r="DT233" s="194"/>
      <c r="DU233" s="194"/>
      <c r="DV233" s="194"/>
      <c r="DW233" s="194"/>
      <c r="DX233" s="194"/>
      <c r="DY233" s="194"/>
      <c r="DZ233" s="194"/>
      <c r="EA233" s="194"/>
      <c r="EB233" s="194"/>
      <c r="EC233" s="194"/>
      <c r="ED233" s="194"/>
      <c r="EE233" s="194"/>
      <c r="EF233" s="194"/>
      <c r="EG233" s="194"/>
      <c r="EH233" s="194"/>
      <c r="EI233" s="194"/>
      <c r="EJ233" s="194"/>
      <c r="EK233" s="194"/>
      <c r="EL233" s="194"/>
      <c r="EM233" s="194"/>
      <c r="EN233" s="194"/>
      <c r="EO233" s="194"/>
      <c r="EP233" s="194"/>
      <c r="EQ233" s="194"/>
      <c r="ER233" s="194"/>
      <c r="ES233" s="194"/>
      <c r="ET233" s="194"/>
      <c r="EU233" s="194"/>
      <c r="EV233" s="194"/>
      <c r="EW233" s="194"/>
      <c r="EX233" s="194"/>
      <c r="EY233" s="194"/>
      <c r="EZ233" s="194"/>
      <c r="FA233" s="194"/>
      <c r="FB233" s="194"/>
      <c r="FC233" s="194"/>
      <c r="FD233" s="194"/>
      <c r="FE233" s="194"/>
      <c r="FF233" s="194"/>
      <c r="FG233" s="194"/>
      <c r="FH233" s="194"/>
      <c r="FI233" s="194"/>
      <c r="FJ233" s="194"/>
      <c r="FK233" s="194"/>
      <c r="FL233" s="194"/>
      <c r="FM233" s="194"/>
      <c r="FN233" s="194"/>
      <c r="FO233" s="194"/>
      <c r="FP233" s="194"/>
      <c r="FQ233" s="194"/>
      <c r="FR233" s="194"/>
      <c r="FS233" s="194"/>
      <c r="FT233" s="194"/>
      <c r="FU233" s="194"/>
      <c r="FV233" s="194"/>
      <c r="FW233" s="194"/>
      <c r="FX233" s="194"/>
      <c r="FY233" s="194"/>
      <c r="FZ233" s="194"/>
      <c r="GA233" s="194"/>
      <c r="GB233" s="194"/>
      <c r="GC233" s="194"/>
      <c r="GD233" s="194"/>
      <c r="GE233" s="194"/>
      <c r="GF233" s="194"/>
      <c r="GG233" s="194"/>
      <c r="GH233" s="194"/>
      <c r="GI233" s="194"/>
      <c r="GJ233" s="194"/>
      <c r="GK233" s="194"/>
      <c r="GL233" s="194"/>
      <c r="GM233" s="194"/>
      <c r="GN233" s="194"/>
      <c r="GO233" s="194"/>
      <c r="GP233" s="194"/>
      <c r="GQ233" s="194"/>
      <c r="GR233" s="194"/>
      <c r="GS233" s="194"/>
      <c r="GT233" s="194"/>
      <c r="GU233" s="194"/>
      <c r="GV233" s="194"/>
      <c r="GW233" s="194"/>
      <c r="GX233" s="194"/>
      <c r="GY233" s="194"/>
      <c r="GZ233" s="194"/>
      <c r="HA233" s="194"/>
      <c r="HB233" s="194"/>
      <c r="HC233" s="194"/>
      <c r="HD233" s="194"/>
      <c r="HE233" s="194"/>
      <c r="HF233" s="194"/>
      <c r="HG233" s="194"/>
      <c r="HH233" s="194"/>
      <c r="HI233" s="194"/>
      <c r="HJ233" s="194"/>
      <c r="HK233" s="194"/>
      <c r="HL233" s="194"/>
      <c r="HM233" s="194"/>
      <c r="HN233" s="194"/>
      <c r="HO233" s="194"/>
      <c r="HP233" s="194"/>
      <c r="HQ233" s="194"/>
      <c r="HR233" s="194"/>
      <c r="HS233" s="194"/>
      <c r="HT233" s="194"/>
      <c r="HU233" s="194"/>
      <c r="HV233" s="194"/>
      <c r="HW233" s="194"/>
      <c r="HX233" s="194"/>
      <c r="HY233" s="194"/>
      <c r="HZ233" s="194"/>
      <c r="IA233" s="194"/>
      <c r="IB233" s="194"/>
      <c r="IC233" s="194"/>
      <c r="ID233" s="194"/>
      <c r="IE233" s="194"/>
      <c r="IF233" s="194"/>
      <c r="IG233" s="194"/>
      <c r="IH233" s="194"/>
      <c r="II233" s="194"/>
      <c r="IJ233" s="194"/>
      <c r="IK233" s="194"/>
      <c r="IL233" s="194"/>
      <c r="IM233" s="194"/>
      <c r="IN233" s="194"/>
      <c r="IO233" s="194"/>
      <c r="IP233" s="194"/>
      <c r="IQ233" s="194"/>
      <c r="IR233" s="194"/>
      <c r="IS233" s="194"/>
      <c r="IT233" s="194"/>
      <c r="IU233" s="194"/>
      <c r="IV233" s="194"/>
      <c r="IW233" s="194"/>
      <c r="IX233" s="194"/>
      <c r="IY233" s="194"/>
      <c r="IZ233" s="194"/>
      <c r="JA233" s="194"/>
      <c r="JB233" s="194"/>
      <c r="JC233" s="194"/>
      <c r="JD233" s="194"/>
      <c r="JE233" s="194"/>
      <c r="JF233" s="194"/>
      <c r="JG233" s="194"/>
      <c r="JH233" s="194"/>
      <c r="JI233" s="194"/>
      <c r="JJ233" s="194"/>
      <c r="JK233" s="194"/>
      <c r="JL233" s="194"/>
      <c r="JM233" s="194"/>
      <c r="JN233" s="194"/>
      <c r="JO233" s="194"/>
      <c r="JP233" s="194"/>
      <c r="JQ233" s="194"/>
      <c r="JR233" s="194"/>
      <c r="JS233" s="194"/>
      <c r="JT233" s="194"/>
      <c r="JU233" s="194"/>
      <c r="JV233" s="194"/>
      <c r="JW233" s="194"/>
      <c r="JX233" s="194"/>
      <c r="JY233" s="194"/>
      <c r="JZ233" s="194"/>
      <c r="KA233" s="194"/>
      <c r="KB233" s="194"/>
      <c r="KC233" s="194"/>
    </row>
    <row r="234" spans="1:289" s="92" customFormat="1" ht="165.75" x14ac:dyDescent="0.25">
      <c r="A234" s="373" t="s">
        <v>1444</v>
      </c>
      <c r="B234" s="114"/>
      <c r="C234" s="84"/>
      <c r="D234" s="84"/>
      <c r="E234" s="115" t="s">
        <v>1518</v>
      </c>
      <c r="F234" s="115" t="s">
        <v>1464</v>
      </c>
      <c r="G234" s="84"/>
      <c r="H234" s="81"/>
      <c r="I234" s="50"/>
      <c r="J234" s="50"/>
      <c r="K234" s="124"/>
      <c r="L234" s="50"/>
      <c r="M234" s="125"/>
      <c r="N234" s="111">
        <f t="shared" si="28"/>
        <v>2</v>
      </c>
      <c r="O234" s="109" t="s">
        <v>1445</v>
      </c>
      <c r="P234" s="83" t="s">
        <v>1635</v>
      </c>
      <c r="Q234" s="68">
        <v>2008</v>
      </c>
      <c r="R234" s="138" t="s">
        <v>1446</v>
      </c>
      <c r="S234" s="138" t="s">
        <v>1447</v>
      </c>
      <c r="T234" s="81"/>
      <c r="U234" s="81"/>
      <c r="V234" s="64" t="s">
        <v>1448</v>
      </c>
      <c r="W234" s="85" t="s">
        <v>1449</v>
      </c>
      <c r="X234" s="195"/>
      <c r="Y234" s="67"/>
      <c r="Z234" s="133">
        <v>1</v>
      </c>
      <c r="AA234" s="133"/>
      <c r="AB234" s="133">
        <v>1</v>
      </c>
      <c r="AC234" s="133"/>
      <c r="AD234" s="133"/>
      <c r="AE234" s="133">
        <v>1</v>
      </c>
      <c r="AF234" s="133"/>
      <c r="AG234" s="133"/>
      <c r="AH234" s="133"/>
      <c r="AI234" s="143">
        <f t="shared" si="29"/>
        <v>3</v>
      </c>
      <c r="AJ234" s="86"/>
      <c r="AK234" s="86">
        <v>1</v>
      </c>
      <c r="AL234" s="86"/>
      <c r="AM234" s="86"/>
      <c r="AN234" s="86"/>
      <c r="AO234" s="86"/>
      <c r="AP234" s="88">
        <f t="shared" si="25"/>
        <v>1</v>
      </c>
      <c r="AQ234" s="89"/>
      <c r="AR234" s="89"/>
      <c r="AS234" s="89"/>
      <c r="AT234" s="89"/>
      <c r="AU234" s="89"/>
      <c r="AV234" s="89"/>
      <c r="AW234" s="89"/>
      <c r="AX234" s="89"/>
      <c r="AY234" s="89"/>
      <c r="AZ234" s="89"/>
      <c r="BA234" s="89"/>
      <c r="BB234" s="89"/>
      <c r="BC234" s="89"/>
      <c r="BD234" s="89"/>
      <c r="BE234" s="18">
        <f t="shared" si="26"/>
        <v>0</v>
      </c>
      <c r="BF234" s="20">
        <f t="shared" si="27"/>
        <v>4</v>
      </c>
      <c r="BG234" s="90"/>
      <c r="BH234" s="90">
        <v>1</v>
      </c>
      <c r="BI234" s="90">
        <v>1</v>
      </c>
      <c r="BJ234" s="90"/>
      <c r="BK234" s="90"/>
      <c r="BL234" s="90"/>
      <c r="BM234" s="25">
        <f t="shared" si="30"/>
        <v>2</v>
      </c>
      <c r="BN234" s="91">
        <v>1</v>
      </c>
      <c r="BO234" s="91"/>
      <c r="BP234" s="91"/>
      <c r="BQ234" s="91"/>
      <c r="BR234" s="91"/>
      <c r="BS234" s="91"/>
      <c r="BT234" s="91"/>
      <c r="BU234" s="91"/>
      <c r="BV234" s="91"/>
      <c r="BW234" s="23">
        <f t="shared" si="31"/>
        <v>1</v>
      </c>
      <c r="BX234" s="70"/>
      <c r="BY234" s="70"/>
      <c r="BZ234" s="70"/>
      <c r="CA234" s="70"/>
      <c r="CB234" s="70"/>
      <c r="CC234" s="70"/>
      <c r="CD234" s="70"/>
      <c r="CE234" s="194"/>
      <c r="CF234" s="194"/>
      <c r="CG234" s="194"/>
      <c r="CH234" s="194"/>
      <c r="CI234" s="194"/>
      <c r="CJ234" s="194"/>
      <c r="CK234" s="194"/>
      <c r="CL234" s="194"/>
      <c r="CM234" s="194"/>
      <c r="CN234" s="194"/>
      <c r="CO234" s="194"/>
      <c r="CP234" s="194"/>
      <c r="CQ234" s="194"/>
      <c r="CR234" s="194"/>
      <c r="CS234" s="194"/>
      <c r="CT234" s="194"/>
      <c r="CU234" s="194"/>
      <c r="CV234" s="194"/>
      <c r="CW234" s="194"/>
      <c r="CX234" s="194"/>
      <c r="CY234" s="194"/>
      <c r="CZ234" s="194"/>
      <c r="DA234" s="194"/>
      <c r="DB234" s="194"/>
      <c r="DC234" s="194"/>
      <c r="DD234" s="194"/>
      <c r="DE234" s="194"/>
      <c r="DF234" s="194"/>
      <c r="DG234" s="194"/>
      <c r="DH234" s="194"/>
      <c r="DI234" s="194"/>
      <c r="DJ234" s="194"/>
      <c r="DK234" s="194"/>
      <c r="DL234" s="194"/>
      <c r="DM234" s="194"/>
      <c r="DN234" s="194"/>
      <c r="DO234" s="194"/>
      <c r="DP234" s="194"/>
      <c r="DQ234" s="194"/>
      <c r="DR234" s="194"/>
      <c r="DS234" s="194"/>
      <c r="DT234" s="194"/>
      <c r="DU234" s="194"/>
      <c r="DV234" s="194"/>
      <c r="DW234" s="194"/>
      <c r="DX234" s="194"/>
      <c r="DY234" s="194"/>
      <c r="DZ234" s="194"/>
      <c r="EA234" s="194"/>
      <c r="EB234" s="194"/>
      <c r="EC234" s="194"/>
      <c r="ED234" s="194"/>
      <c r="EE234" s="194"/>
      <c r="EF234" s="194"/>
      <c r="EG234" s="194"/>
      <c r="EH234" s="194"/>
      <c r="EI234" s="194"/>
      <c r="EJ234" s="194"/>
      <c r="EK234" s="194"/>
      <c r="EL234" s="194"/>
      <c r="EM234" s="194"/>
      <c r="EN234" s="194"/>
      <c r="EO234" s="194"/>
      <c r="EP234" s="194"/>
      <c r="EQ234" s="194"/>
      <c r="ER234" s="194"/>
      <c r="ES234" s="194"/>
      <c r="ET234" s="194"/>
      <c r="EU234" s="194"/>
      <c r="EV234" s="194"/>
      <c r="EW234" s="194"/>
      <c r="EX234" s="194"/>
      <c r="EY234" s="194"/>
      <c r="EZ234" s="194"/>
      <c r="FA234" s="194"/>
      <c r="FB234" s="194"/>
      <c r="FC234" s="194"/>
      <c r="FD234" s="194"/>
      <c r="FE234" s="194"/>
      <c r="FF234" s="194"/>
      <c r="FG234" s="194"/>
      <c r="FH234" s="194"/>
      <c r="FI234" s="194"/>
      <c r="FJ234" s="194"/>
      <c r="FK234" s="194"/>
      <c r="FL234" s="194"/>
      <c r="FM234" s="194"/>
      <c r="FN234" s="194"/>
      <c r="FO234" s="194"/>
      <c r="FP234" s="194"/>
      <c r="FQ234" s="194"/>
      <c r="FR234" s="194"/>
      <c r="FS234" s="194"/>
      <c r="FT234" s="194"/>
      <c r="FU234" s="194"/>
      <c r="FV234" s="194"/>
      <c r="FW234" s="194"/>
      <c r="FX234" s="194"/>
      <c r="FY234" s="194"/>
      <c r="FZ234" s="194"/>
      <c r="GA234" s="194"/>
      <c r="GB234" s="194"/>
      <c r="GC234" s="194"/>
      <c r="GD234" s="194"/>
      <c r="GE234" s="194"/>
      <c r="GF234" s="194"/>
      <c r="GG234" s="194"/>
      <c r="GH234" s="194"/>
      <c r="GI234" s="194"/>
      <c r="GJ234" s="194"/>
      <c r="GK234" s="194"/>
      <c r="GL234" s="194"/>
      <c r="GM234" s="194"/>
      <c r="GN234" s="194"/>
      <c r="GO234" s="194"/>
      <c r="GP234" s="194"/>
      <c r="GQ234" s="194"/>
      <c r="GR234" s="194"/>
      <c r="GS234" s="194"/>
      <c r="GT234" s="194"/>
      <c r="GU234" s="194"/>
      <c r="GV234" s="194"/>
      <c r="GW234" s="194"/>
      <c r="GX234" s="194"/>
      <c r="GY234" s="194"/>
      <c r="GZ234" s="194"/>
      <c r="HA234" s="194"/>
      <c r="HB234" s="194"/>
      <c r="HC234" s="194"/>
      <c r="HD234" s="194"/>
      <c r="HE234" s="194"/>
      <c r="HF234" s="194"/>
      <c r="HG234" s="194"/>
      <c r="HH234" s="194"/>
      <c r="HI234" s="194"/>
      <c r="HJ234" s="194"/>
      <c r="HK234" s="194"/>
      <c r="HL234" s="194"/>
      <c r="HM234" s="194"/>
      <c r="HN234" s="194"/>
      <c r="HO234" s="194"/>
      <c r="HP234" s="194"/>
      <c r="HQ234" s="194"/>
      <c r="HR234" s="194"/>
      <c r="HS234" s="194"/>
      <c r="HT234" s="194"/>
      <c r="HU234" s="194"/>
      <c r="HV234" s="194"/>
      <c r="HW234" s="194"/>
      <c r="HX234" s="194"/>
      <c r="HY234" s="194"/>
      <c r="HZ234" s="194"/>
      <c r="IA234" s="194"/>
      <c r="IB234" s="194"/>
      <c r="IC234" s="194"/>
      <c r="ID234" s="194"/>
      <c r="IE234" s="194"/>
      <c r="IF234" s="194"/>
      <c r="IG234" s="194"/>
      <c r="IH234" s="194"/>
      <c r="II234" s="194"/>
      <c r="IJ234" s="194"/>
      <c r="IK234" s="194"/>
      <c r="IL234" s="194"/>
      <c r="IM234" s="194"/>
      <c r="IN234" s="194"/>
      <c r="IO234" s="194"/>
      <c r="IP234" s="194"/>
      <c r="IQ234" s="194"/>
      <c r="IR234" s="194"/>
      <c r="IS234" s="194"/>
      <c r="IT234" s="194"/>
      <c r="IU234" s="194"/>
      <c r="IV234" s="194"/>
      <c r="IW234" s="194"/>
      <c r="IX234" s="194"/>
      <c r="IY234" s="194"/>
      <c r="IZ234" s="194"/>
      <c r="JA234" s="194"/>
      <c r="JB234" s="194"/>
      <c r="JC234" s="194"/>
      <c r="JD234" s="194"/>
      <c r="JE234" s="194"/>
      <c r="JF234" s="194"/>
      <c r="JG234" s="194"/>
      <c r="JH234" s="194"/>
      <c r="JI234" s="194"/>
      <c r="JJ234" s="194"/>
      <c r="JK234" s="194"/>
      <c r="JL234" s="194"/>
      <c r="JM234" s="194"/>
      <c r="JN234" s="194"/>
      <c r="JO234" s="194"/>
      <c r="JP234" s="194"/>
      <c r="JQ234" s="194"/>
      <c r="JR234" s="194"/>
      <c r="JS234" s="194"/>
      <c r="JT234" s="194"/>
      <c r="JU234" s="194"/>
      <c r="JV234" s="194"/>
      <c r="JW234" s="194"/>
      <c r="JX234" s="194"/>
      <c r="JY234" s="194"/>
      <c r="JZ234" s="194"/>
      <c r="KA234" s="194"/>
      <c r="KB234" s="194"/>
      <c r="KC234" s="194"/>
    </row>
    <row r="235" spans="1:289" s="92" customFormat="1" ht="127.5" x14ac:dyDescent="0.25">
      <c r="A235" s="373" t="s">
        <v>1450</v>
      </c>
      <c r="B235" s="114"/>
      <c r="C235" s="84"/>
      <c r="D235" s="84"/>
      <c r="E235" s="123">
        <v>2.9</v>
      </c>
      <c r="F235" s="115" t="s">
        <v>1464</v>
      </c>
      <c r="G235" s="84"/>
      <c r="H235" s="81"/>
      <c r="I235" s="50"/>
      <c r="J235" s="50"/>
      <c r="K235" s="124"/>
      <c r="L235" s="50"/>
      <c r="M235" s="125"/>
      <c r="N235" s="111">
        <f t="shared" si="28"/>
        <v>2</v>
      </c>
      <c r="O235" s="109" t="s">
        <v>1451</v>
      </c>
      <c r="P235" s="83" t="s">
        <v>1452</v>
      </c>
      <c r="Q235" s="68">
        <v>2008</v>
      </c>
      <c r="R235" s="138" t="s">
        <v>1453</v>
      </c>
      <c r="S235" s="138" t="s">
        <v>1447</v>
      </c>
      <c r="T235" s="81"/>
      <c r="U235" s="81"/>
      <c r="V235" s="64" t="s">
        <v>1454</v>
      </c>
      <c r="W235" s="85" t="s">
        <v>1455</v>
      </c>
      <c r="X235" s="195"/>
      <c r="Y235" s="67"/>
      <c r="Z235" s="133"/>
      <c r="AA235" s="133"/>
      <c r="AB235" s="133"/>
      <c r="AC235" s="133"/>
      <c r="AD235" s="133">
        <v>1</v>
      </c>
      <c r="AE235" s="133">
        <v>1</v>
      </c>
      <c r="AF235" s="133"/>
      <c r="AG235" s="133"/>
      <c r="AH235" s="133"/>
      <c r="AI235" s="143">
        <f t="shared" si="29"/>
        <v>2</v>
      </c>
      <c r="AJ235" s="86"/>
      <c r="AK235" s="86">
        <v>1</v>
      </c>
      <c r="AL235" s="86"/>
      <c r="AM235" s="86"/>
      <c r="AN235" s="86"/>
      <c r="AO235" s="86"/>
      <c r="AP235" s="88">
        <f t="shared" si="25"/>
        <v>1</v>
      </c>
      <c r="AQ235" s="89"/>
      <c r="AR235" s="89"/>
      <c r="AS235" s="89"/>
      <c r="AT235" s="89"/>
      <c r="AU235" s="89"/>
      <c r="AV235" s="89"/>
      <c r="AW235" s="89"/>
      <c r="AX235" s="89"/>
      <c r="AY235" s="89"/>
      <c r="AZ235" s="89"/>
      <c r="BA235" s="89"/>
      <c r="BB235" s="89"/>
      <c r="BC235" s="89"/>
      <c r="BD235" s="89"/>
      <c r="BE235" s="18">
        <f t="shared" si="26"/>
        <v>0</v>
      </c>
      <c r="BF235" s="20">
        <f t="shared" si="27"/>
        <v>3</v>
      </c>
      <c r="BG235" s="90"/>
      <c r="BH235" s="90">
        <v>1</v>
      </c>
      <c r="BI235" s="90"/>
      <c r="BJ235" s="90"/>
      <c r="BK235" s="90"/>
      <c r="BL235" s="90"/>
      <c r="BM235" s="25">
        <f t="shared" si="30"/>
        <v>1</v>
      </c>
      <c r="BN235" s="91">
        <v>1</v>
      </c>
      <c r="BO235" s="91"/>
      <c r="BP235" s="91"/>
      <c r="BQ235" s="91"/>
      <c r="BR235" s="91"/>
      <c r="BS235" s="91"/>
      <c r="BT235" s="91"/>
      <c r="BU235" s="91">
        <v>1</v>
      </c>
      <c r="BV235" s="91"/>
      <c r="BW235" s="23">
        <f t="shared" si="31"/>
        <v>2</v>
      </c>
      <c r="BX235" s="70"/>
      <c r="BY235" s="70"/>
      <c r="BZ235" s="70"/>
      <c r="CA235" s="70"/>
      <c r="CB235" s="70"/>
      <c r="CC235" s="70"/>
      <c r="CD235" s="70"/>
      <c r="CE235" s="194"/>
      <c r="CF235" s="194"/>
      <c r="CG235" s="194"/>
      <c r="CH235" s="194"/>
      <c r="CI235" s="194"/>
      <c r="CJ235" s="194"/>
      <c r="CK235" s="194"/>
      <c r="CL235" s="194"/>
      <c r="CM235" s="194"/>
      <c r="CN235" s="194"/>
      <c r="CO235" s="194"/>
      <c r="CP235" s="194"/>
      <c r="CQ235" s="194"/>
      <c r="CR235" s="194"/>
      <c r="CS235" s="194"/>
      <c r="CT235" s="194"/>
      <c r="CU235" s="194"/>
      <c r="CV235" s="194"/>
      <c r="CW235" s="194"/>
      <c r="CX235" s="194"/>
      <c r="CY235" s="194"/>
      <c r="CZ235" s="194"/>
      <c r="DA235" s="194"/>
      <c r="DB235" s="194"/>
      <c r="DC235" s="194"/>
      <c r="DD235" s="194"/>
      <c r="DE235" s="194"/>
      <c r="DF235" s="194"/>
      <c r="DG235" s="194"/>
      <c r="DH235" s="194"/>
      <c r="DI235" s="194"/>
      <c r="DJ235" s="194"/>
      <c r="DK235" s="194"/>
      <c r="DL235" s="194"/>
      <c r="DM235" s="194"/>
      <c r="DN235" s="194"/>
      <c r="DO235" s="194"/>
      <c r="DP235" s="194"/>
      <c r="DQ235" s="194"/>
      <c r="DR235" s="194"/>
      <c r="DS235" s="194"/>
      <c r="DT235" s="194"/>
      <c r="DU235" s="194"/>
      <c r="DV235" s="194"/>
      <c r="DW235" s="194"/>
      <c r="DX235" s="194"/>
      <c r="DY235" s="194"/>
      <c r="DZ235" s="194"/>
      <c r="EA235" s="194"/>
      <c r="EB235" s="194"/>
      <c r="EC235" s="194"/>
      <c r="ED235" s="194"/>
      <c r="EE235" s="194"/>
      <c r="EF235" s="194"/>
      <c r="EG235" s="194"/>
      <c r="EH235" s="194"/>
      <c r="EI235" s="194"/>
      <c r="EJ235" s="194"/>
      <c r="EK235" s="194"/>
      <c r="EL235" s="194"/>
      <c r="EM235" s="194"/>
      <c r="EN235" s="194"/>
      <c r="EO235" s="194"/>
      <c r="EP235" s="194"/>
      <c r="EQ235" s="194"/>
      <c r="ER235" s="194"/>
      <c r="ES235" s="194"/>
      <c r="ET235" s="194"/>
      <c r="EU235" s="194"/>
      <c r="EV235" s="194"/>
      <c r="EW235" s="194"/>
      <c r="EX235" s="194"/>
      <c r="EY235" s="194"/>
      <c r="EZ235" s="194"/>
      <c r="FA235" s="194"/>
      <c r="FB235" s="194"/>
      <c r="FC235" s="194"/>
      <c r="FD235" s="194"/>
      <c r="FE235" s="194"/>
      <c r="FF235" s="194"/>
      <c r="FG235" s="194"/>
      <c r="FH235" s="194"/>
      <c r="FI235" s="194"/>
      <c r="FJ235" s="194"/>
      <c r="FK235" s="194"/>
      <c r="FL235" s="194"/>
      <c r="FM235" s="194"/>
      <c r="FN235" s="194"/>
      <c r="FO235" s="194"/>
      <c r="FP235" s="194"/>
      <c r="FQ235" s="194"/>
      <c r="FR235" s="194"/>
      <c r="FS235" s="194"/>
      <c r="FT235" s="194"/>
      <c r="FU235" s="194"/>
      <c r="FV235" s="194"/>
      <c r="FW235" s="194"/>
      <c r="FX235" s="194"/>
      <c r="FY235" s="194"/>
      <c r="FZ235" s="194"/>
      <c r="GA235" s="194"/>
      <c r="GB235" s="194"/>
      <c r="GC235" s="194"/>
      <c r="GD235" s="194"/>
      <c r="GE235" s="194"/>
      <c r="GF235" s="194"/>
      <c r="GG235" s="194"/>
      <c r="GH235" s="194"/>
      <c r="GI235" s="194"/>
      <c r="GJ235" s="194"/>
      <c r="GK235" s="194"/>
      <c r="GL235" s="194"/>
      <c r="GM235" s="194"/>
      <c r="GN235" s="194"/>
      <c r="GO235" s="194"/>
      <c r="GP235" s="194"/>
      <c r="GQ235" s="194"/>
      <c r="GR235" s="194"/>
      <c r="GS235" s="194"/>
      <c r="GT235" s="194"/>
      <c r="GU235" s="194"/>
      <c r="GV235" s="194"/>
      <c r="GW235" s="194"/>
      <c r="GX235" s="194"/>
      <c r="GY235" s="194"/>
      <c r="GZ235" s="194"/>
      <c r="HA235" s="194"/>
      <c r="HB235" s="194"/>
      <c r="HC235" s="194"/>
      <c r="HD235" s="194"/>
      <c r="HE235" s="194"/>
      <c r="HF235" s="194"/>
      <c r="HG235" s="194"/>
      <c r="HH235" s="194"/>
      <c r="HI235" s="194"/>
      <c r="HJ235" s="194"/>
      <c r="HK235" s="194"/>
      <c r="HL235" s="194"/>
      <c r="HM235" s="194"/>
      <c r="HN235" s="194"/>
      <c r="HO235" s="194"/>
      <c r="HP235" s="194"/>
      <c r="HQ235" s="194"/>
      <c r="HR235" s="194"/>
      <c r="HS235" s="194"/>
      <c r="HT235" s="194"/>
      <c r="HU235" s="194"/>
      <c r="HV235" s="194"/>
      <c r="HW235" s="194"/>
      <c r="HX235" s="194"/>
      <c r="HY235" s="194"/>
      <c r="HZ235" s="194"/>
      <c r="IA235" s="194"/>
      <c r="IB235" s="194"/>
      <c r="IC235" s="194"/>
      <c r="ID235" s="194"/>
      <c r="IE235" s="194"/>
      <c r="IF235" s="194"/>
      <c r="IG235" s="194"/>
      <c r="IH235" s="194"/>
      <c r="II235" s="194"/>
      <c r="IJ235" s="194"/>
      <c r="IK235" s="194"/>
      <c r="IL235" s="194"/>
      <c r="IM235" s="194"/>
      <c r="IN235" s="194"/>
      <c r="IO235" s="194"/>
      <c r="IP235" s="194"/>
      <c r="IQ235" s="194"/>
      <c r="IR235" s="194"/>
      <c r="IS235" s="194"/>
      <c r="IT235" s="194"/>
      <c r="IU235" s="194"/>
      <c r="IV235" s="194"/>
      <c r="IW235" s="194"/>
      <c r="IX235" s="194"/>
      <c r="IY235" s="194"/>
      <c r="IZ235" s="194"/>
      <c r="JA235" s="194"/>
      <c r="JB235" s="194"/>
      <c r="JC235" s="194"/>
      <c r="JD235" s="194"/>
      <c r="JE235" s="194"/>
      <c r="JF235" s="194"/>
      <c r="JG235" s="194"/>
      <c r="JH235" s="194"/>
      <c r="JI235" s="194"/>
      <c r="JJ235" s="194"/>
      <c r="JK235" s="194"/>
      <c r="JL235" s="194"/>
      <c r="JM235" s="194"/>
      <c r="JN235" s="194"/>
      <c r="JO235" s="194"/>
      <c r="JP235" s="194"/>
      <c r="JQ235" s="194"/>
      <c r="JR235" s="194"/>
      <c r="JS235" s="194"/>
      <c r="JT235" s="194"/>
      <c r="JU235" s="194"/>
      <c r="JV235" s="194"/>
      <c r="JW235" s="194"/>
      <c r="JX235" s="194"/>
      <c r="JY235" s="194"/>
      <c r="JZ235" s="194"/>
      <c r="KA235" s="194"/>
      <c r="KB235" s="194"/>
      <c r="KC235" s="194"/>
    </row>
    <row r="236" spans="1:289" s="92" customFormat="1" ht="178.5" x14ac:dyDescent="0.25">
      <c r="A236" s="373" t="s">
        <v>1456</v>
      </c>
      <c r="B236" s="114"/>
      <c r="C236" s="84"/>
      <c r="D236" s="84"/>
      <c r="E236" s="115" t="s">
        <v>1486</v>
      </c>
      <c r="F236" s="84"/>
      <c r="G236" s="115" t="s">
        <v>1466</v>
      </c>
      <c r="H236" s="81"/>
      <c r="I236" s="50"/>
      <c r="J236" s="50"/>
      <c r="K236" s="124"/>
      <c r="L236" s="50"/>
      <c r="M236" s="125"/>
      <c r="N236" s="111">
        <f t="shared" si="28"/>
        <v>2</v>
      </c>
      <c r="O236" s="109" t="s">
        <v>1457</v>
      </c>
      <c r="P236" s="83" t="s">
        <v>1458</v>
      </c>
      <c r="Q236" s="68" t="s">
        <v>617</v>
      </c>
      <c r="R236" s="138" t="s">
        <v>1459</v>
      </c>
      <c r="S236" s="138" t="s">
        <v>1460</v>
      </c>
      <c r="T236" s="81"/>
      <c r="U236" s="81"/>
      <c r="V236" s="64" t="s">
        <v>1461</v>
      </c>
      <c r="W236" s="85" t="s">
        <v>1462</v>
      </c>
      <c r="X236" s="195" t="s">
        <v>1463</v>
      </c>
      <c r="Y236" s="67">
        <v>1</v>
      </c>
      <c r="Z236" s="133">
        <v>1</v>
      </c>
      <c r="AA236" s="133">
        <v>1</v>
      </c>
      <c r="AB236" s="133"/>
      <c r="AC236" s="133">
        <v>1</v>
      </c>
      <c r="AD236" s="133"/>
      <c r="AE236" s="133"/>
      <c r="AF236" s="133"/>
      <c r="AG236" s="133"/>
      <c r="AH236" s="133"/>
      <c r="AI236" s="143">
        <f t="shared" si="29"/>
        <v>3</v>
      </c>
      <c r="AJ236" s="86"/>
      <c r="AK236" s="86"/>
      <c r="AL236" s="86"/>
      <c r="AM236" s="86"/>
      <c r="AN236" s="87"/>
      <c r="AO236" s="86"/>
      <c r="AP236" s="88">
        <f t="shared" si="25"/>
        <v>0</v>
      </c>
      <c r="AQ236" s="89"/>
      <c r="AR236" s="89"/>
      <c r="AS236" s="89"/>
      <c r="AT236" s="89"/>
      <c r="AU236" s="89"/>
      <c r="AV236" s="89"/>
      <c r="AW236" s="89"/>
      <c r="AX236" s="89"/>
      <c r="AY236" s="89"/>
      <c r="AZ236" s="89"/>
      <c r="BA236" s="89"/>
      <c r="BB236" s="89"/>
      <c r="BC236" s="89"/>
      <c r="BD236" s="89"/>
      <c r="BE236" s="18">
        <f t="shared" si="26"/>
        <v>0</v>
      </c>
      <c r="BF236" s="20">
        <f t="shared" si="27"/>
        <v>3</v>
      </c>
      <c r="BG236" s="90"/>
      <c r="BH236" s="90"/>
      <c r="BI236" s="90">
        <v>1</v>
      </c>
      <c r="BJ236" s="90">
        <v>1</v>
      </c>
      <c r="BK236" s="90">
        <v>1</v>
      </c>
      <c r="BL236" s="90"/>
      <c r="BM236" s="25">
        <f t="shared" si="30"/>
        <v>3</v>
      </c>
      <c r="BN236" s="91"/>
      <c r="BO236" s="91"/>
      <c r="BP236" s="91"/>
      <c r="BQ236" s="91">
        <v>1</v>
      </c>
      <c r="BR236" s="91">
        <v>1</v>
      </c>
      <c r="BS236" s="91">
        <v>1</v>
      </c>
      <c r="BT236" s="91"/>
      <c r="BU236" s="91">
        <v>1</v>
      </c>
      <c r="BV236" s="91"/>
      <c r="BW236" s="23">
        <f t="shared" si="31"/>
        <v>4</v>
      </c>
      <c r="BX236" s="70"/>
      <c r="BY236" s="70"/>
      <c r="BZ236" s="70"/>
      <c r="CA236" s="70"/>
      <c r="CB236" s="70"/>
      <c r="CC236" s="70"/>
      <c r="CD236" s="70"/>
      <c r="CE236" s="194"/>
      <c r="CF236" s="194"/>
      <c r="CG236" s="194"/>
      <c r="CH236" s="194"/>
      <c r="CI236" s="194"/>
      <c r="CJ236" s="194"/>
      <c r="CK236" s="194"/>
      <c r="CL236" s="194"/>
      <c r="CM236" s="194"/>
      <c r="CN236" s="194"/>
      <c r="CO236" s="194"/>
      <c r="CP236" s="194"/>
      <c r="CQ236" s="194"/>
      <c r="CR236" s="194"/>
      <c r="CS236" s="194"/>
      <c r="CT236" s="194"/>
      <c r="CU236" s="194"/>
      <c r="CV236" s="194"/>
      <c r="CW236" s="194"/>
      <c r="CX236" s="194"/>
      <c r="CY236" s="194"/>
      <c r="CZ236" s="194"/>
      <c r="DA236" s="194"/>
      <c r="DB236" s="194"/>
      <c r="DC236" s="194"/>
      <c r="DD236" s="194"/>
      <c r="DE236" s="194"/>
      <c r="DF236" s="194"/>
      <c r="DG236" s="194"/>
      <c r="DH236" s="194"/>
      <c r="DI236" s="194"/>
      <c r="DJ236" s="194"/>
      <c r="DK236" s="194"/>
      <c r="DL236" s="194"/>
      <c r="DM236" s="194"/>
      <c r="DN236" s="194"/>
      <c r="DO236" s="194"/>
      <c r="DP236" s="194"/>
      <c r="DQ236" s="194"/>
      <c r="DR236" s="194"/>
      <c r="DS236" s="194"/>
      <c r="DT236" s="194"/>
      <c r="DU236" s="194"/>
      <c r="DV236" s="194"/>
      <c r="DW236" s="194"/>
      <c r="DX236" s="194"/>
      <c r="DY236" s="194"/>
      <c r="DZ236" s="194"/>
      <c r="EA236" s="194"/>
      <c r="EB236" s="194"/>
      <c r="EC236" s="194"/>
      <c r="ED236" s="194"/>
      <c r="EE236" s="194"/>
      <c r="EF236" s="194"/>
      <c r="EG236" s="194"/>
      <c r="EH236" s="194"/>
      <c r="EI236" s="194"/>
      <c r="EJ236" s="194"/>
      <c r="EK236" s="194"/>
      <c r="EL236" s="194"/>
      <c r="EM236" s="194"/>
      <c r="EN236" s="194"/>
      <c r="EO236" s="194"/>
      <c r="EP236" s="194"/>
      <c r="EQ236" s="194"/>
      <c r="ER236" s="194"/>
      <c r="ES236" s="194"/>
      <c r="ET236" s="194"/>
      <c r="EU236" s="194"/>
      <c r="EV236" s="194"/>
      <c r="EW236" s="194"/>
      <c r="EX236" s="194"/>
      <c r="EY236" s="194"/>
      <c r="EZ236" s="194"/>
      <c r="FA236" s="194"/>
      <c r="FB236" s="194"/>
      <c r="FC236" s="194"/>
      <c r="FD236" s="194"/>
      <c r="FE236" s="194"/>
      <c r="FF236" s="194"/>
      <c r="FG236" s="194"/>
      <c r="FH236" s="194"/>
      <c r="FI236" s="194"/>
      <c r="FJ236" s="194"/>
      <c r="FK236" s="194"/>
      <c r="FL236" s="194"/>
      <c r="FM236" s="194"/>
      <c r="FN236" s="194"/>
      <c r="FO236" s="194"/>
      <c r="FP236" s="194"/>
      <c r="FQ236" s="194"/>
      <c r="FR236" s="194"/>
      <c r="FS236" s="194"/>
      <c r="FT236" s="194"/>
      <c r="FU236" s="194"/>
      <c r="FV236" s="194"/>
      <c r="FW236" s="194"/>
      <c r="FX236" s="194"/>
      <c r="FY236" s="194"/>
      <c r="FZ236" s="194"/>
      <c r="GA236" s="194"/>
      <c r="GB236" s="194"/>
      <c r="GC236" s="194"/>
      <c r="GD236" s="194"/>
      <c r="GE236" s="194"/>
      <c r="GF236" s="194"/>
      <c r="GG236" s="194"/>
      <c r="GH236" s="194"/>
      <c r="GI236" s="194"/>
      <c r="GJ236" s="194"/>
      <c r="GK236" s="194"/>
      <c r="GL236" s="194"/>
      <c r="GM236" s="194"/>
      <c r="GN236" s="194"/>
      <c r="GO236" s="194"/>
      <c r="GP236" s="194"/>
      <c r="GQ236" s="194"/>
      <c r="GR236" s="194"/>
      <c r="GS236" s="194"/>
      <c r="GT236" s="194"/>
      <c r="GU236" s="194"/>
      <c r="GV236" s="194"/>
      <c r="GW236" s="194"/>
      <c r="GX236" s="194"/>
      <c r="GY236" s="194"/>
      <c r="GZ236" s="194"/>
      <c r="HA236" s="194"/>
      <c r="HB236" s="194"/>
      <c r="HC236" s="194"/>
      <c r="HD236" s="194"/>
      <c r="HE236" s="194"/>
      <c r="HF236" s="194"/>
      <c r="HG236" s="194"/>
      <c r="HH236" s="194"/>
      <c r="HI236" s="194"/>
      <c r="HJ236" s="194"/>
      <c r="HK236" s="194"/>
      <c r="HL236" s="194"/>
      <c r="HM236" s="194"/>
      <c r="HN236" s="194"/>
      <c r="HO236" s="194"/>
      <c r="HP236" s="194"/>
      <c r="HQ236" s="194"/>
      <c r="HR236" s="194"/>
      <c r="HS236" s="194"/>
      <c r="HT236" s="194"/>
      <c r="HU236" s="194"/>
      <c r="HV236" s="194"/>
      <c r="HW236" s="194"/>
      <c r="HX236" s="194"/>
      <c r="HY236" s="194"/>
      <c r="HZ236" s="194"/>
      <c r="IA236" s="194"/>
      <c r="IB236" s="194"/>
      <c r="IC236" s="194"/>
      <c r="ID236" s="194"/>
      <c r="IE236" s="194"/>
      <c r="IF236" s="194"/>
      <c r="IG236" s="194"/>
      <c r="IH236" s="194"/>
      <c r="II236" s="194"/>
      <c r="IJ236" s="194"/>
      <c r="IK236" s="194"/>
      <c r="IL236" s="194"/>
      <c r="IM236" s="194"/>
      <c r="IN236" s="194"/>
      <c r="IO236" s="194"/>
      <c r="IP236" s="194"/>
      <c r="IQ236" s="194"/>
      <c r="IR236" s="194"/>
      <c r="IS236" s="194"/>
      <c r="IT236" s="194"/>
      <c r="IU236" s="194"/>
      <c r="IV236" s="194"/>
      <c r="IW236" s="194"/>
      <c r="IX236" s="194"/>
      <c r="IY236" s="194"/>
      <c r="IZ236" s="194"/>
      <c r="JA236" s="194"/>
      <c r="JB236" s="194"/>
      <c r="JC236" s="194"/>
      <c r="JD236" s="194"/>
      <c r="JE236" s="194"/>
      <c r="JF236" s="194"/>
      <c r="JG236" s="194"/>
      <c r="JH236" s="194"/>
      <c r="JI236" s="194"/>
      <c r="JJ236" s="194"/>
      <c r="JK236" s="194"/>
      <c r="JL236" s="194"/>
      <c r="JM236" s="194"/>
      <c r="JN236" s="194"/>
      <c r="JO236" s="194"/>
      <c r="JP236" s="194"/>
      <c r="JQ236" s="194"/>
      <c r="JR236" s="194"/>
      <c r="JS236" s="194"/>
      <c r="JT236" s="194"/>
      <c r="JU236" s="194"/>
      <c r="JV236" s="194"/>
      <c r="JW236" s="194"/>
      <c r="JX236" s="194"/>
      <c r="JY236" s="194"/>
      <c r="JZ236" s="194"/>
      <c r="KA236" s="194"/>
      <c r="KB236" s="194"/>
      <c r="KC236" s="194"/>
    </row>
    <row r="237" spans="1:289" x14ac:dyDescent="0.25">
      <c r="A237" s="374" t="s">
        <v>106</v>
      </c>
      <c r="B237" s="82">
        <f>COUNTA(B3:B236)</f>
        <v>3</v>
      </c>
      <c r="C237" s="82">
        <f t="shared" ref="C237:M237" si="32">COUNTA(C3:C236)</f>
        <v>7</v>
      </c>
      <c r="D237" s="82">
        <f t="shared" si="32"/>
        <v>35</v>
      </c>
      <c r="E237" s="82">
        <f t="shared" si="32"/>
        <v>79</v>
      </c>
      <c r="F237" s="82">
        <f t="shared" si="32"/>
        <v>91</v>
      </c>
      <c r="G237" s="82">
        <f t="shared" si="32"/>
        <v>80</v>
      </c>
      <c r="H237" s="82">
        <f t="shared" si="32"/>
        <v>7</v>
      </c>
      <c r="I237" s="82">
        <f t="shared" si="32"/>
        <v>38</v>
      </c>
      <c r="J237" s="82">
        <f t="shared" si="32"/>
        <v>7</v>
      </c>
      <c r="K237" s="82">
        <f t="shared" si="32"/>
        <v>72</v>
      </c>
      <c r="L237" s="82">
        <f t="shared" si="32"/>
        <v>6</v>
      </c>
      <c r="M237" s="82">
        <f t="shared" si="32"/>
        <v>2</v>
      </c>
      <c r="N237" s="82"/>
      <c r="O237" s="142"/>
      <c r="P237" s="13"/>
      <c r="Q237" s="20"/>
      <c r="R237" s="392"/>
      <c r="S237" s="392"/>
      <c r="T237" s="13"/>
      <c r="U237" s="13"/>
      <c r="V237" s="13"/>
      <c r="W237" s="13"/>
      <c r="X237" s="13"/>
      <c r="Y237" s="20">
        <f t="shared" ref="Y237:AH237" si="33">SUM(Y3:Y236)</f>
        <v>40</v>
      </c>
      <c r="Z237" s="143">
        <f t="shared" si="33"/>
        <v>65</v>
      </c>
      <c r="AA237" s="143">
        <f t="shared" si="33"/>
        <v>35</v>
      </c>
      <c r="AB237" s="143">
        <f t="shared" si="33"/>
        <v>37</v>
      </c>
      <c r="AC237" s="143">
        <f t="shared" si="33"/>
        <v>32</v>
      </c>
      <c r="AD237" s="143">
        <f t="shared" si="33"/>
        <v>28</v>
      </c>
      <c r="AE237" s="143">
        <f t="shared" si="33"/>
        <v>42</v>
      </c>
      <c r="AF237" s="143">
        <f t="shared" si="33"/>
        <v>13</v>
      </c>
      <c r="AG237" s="143">
        <f t="shared" si="33"/>
        <v>29</v>
      </c>
      <c r="AH237" s="143">
        <f t="shared" si="33"/>
        <v>11</v>
      </c>
      <c r="AI237" s="143">
        <f>SUM(Z237:AF237)</f>
        <v>252</v>
      </c>
      <c r="AJ237" s="16">
        <f>SUM(AJ3:AJ236)</f>
        <v>9</v>
      </c>
      <c r="AK237" s="16">
        <f t="shared" ref="AK237:AO237" si="34">SUM(AK3:AK236)</f>
        <v>53</v>
      </c>
      <c r="AL237" s="16">
        <f t="shared" si="34"/>
        <v>8</v>
      </c>
      <c r="AM237" s="16">
        <f t="shared" si="34"/>
        <v>4</v>
      </c>
      <c r="AN237" s="16">
        <f t="shared" si="34"/>
        <v>16</v>
      </c>
      <c r="AO237" s="16">
        <f t="shared" si="34"/>
        <v>0</v>
      </c>
      <c r="AP237" s="16">
        <f>SUM(AP3:AP236)</f>
        <v>90</v>
      </c>
      <c r="AQ237" s="18">
        <f>SUM(AQ3:AQ236)</f>
        <v>68</v>
      </c>
      <c r="AR237" s="18">
        <f t="shared" ref="AR237:BE237" si="35">SUM(AR3:AR236)</f>
        <v>4</v>
      </c>
      <c r="AS237" s="18">
        <f t="shared" si="35"/>
        <v>0</v>
      </c>
      <c r="AT237" s="18">
        <f t="shared" si="35"/>
        <v>0</v>
      </c>
      <c r="AU237" s="18">
        <f t="shared" si="35"/>
        <v>1</v>
      </c>
      <c r="AV237" s="18">
        <f t="shared" si="35"/>
        <v>5</v>
      </c>
      <c r="AW237" s="18">
        <f t="shared" si="35"/>
        <v>3</v>
      </c>
      <c r="AX237" s="18">
        <f t="shared" si="35"/>
        <v>3</v>
      </c>
      <c r="AY237" s="18">
        <f t="shared" si="35"/>
        <v>0</v>
      </c>
      <c r="AZ237" s="18">
        <f t="shared" si="35"/>
        <v>11</v>
      </c>
      <c r="BA237" s="18">
        <f t="shared" si="35"/>
        <v>19</v>
      </c>
      <c r="BB237" s="18">
        <f t="shared" si="35"/>
        <v>17</v>
      </c>
      <c r="BC237" s="18">
        <f t="shared" si="35"/>
        <v>3</v>
      </c>
      <c r="BD237" s="18">
        <f t="shared" si="35"/>
        <v>1</v>
      </c>
      <c r="BE237" s="18">
        <f t="shared" si="35"/>
        <v>130</v>
      </c>
      <c r="BF237" s="21">
        <f t="shared" si="27"/>
        <v>472</v>
      </c>
      <c r="BG237" s="25">
        <f>SUM(BG3:BG236)</f>
        <v>40</v>
      </c>
      <c r="BH237" s="25">
        <f t="shared" ref="BH237:BM237" si="36">SUM(BH3:BH236)</f>
        <v>92</v>
      </c>
      <c r="BI237" s="25">
        <f t="shared" si="36"/>
        <v>133</v>
      </c>
      <c r="BJ237" s="25">
        <f t="shared" si="36"/>
        <v>105</v>
      </c>
      <c r="BK237" s="25">
        <f t="shared" si="36"/>
        <v>100</v>
      </c>
      <c r="BL237" s="25">
        <f t="shared" si="36"/>
        <v>20</v>
      </c>
      <c r="BM237" s="25">
        <f t="shared" si="36"/>
        <v>490</v>
      </c>
      <c r="BN237" s="23">
        <f>SUM(BN3:BN236)</f>
        <v>92</v>
      </c>
      <c r="BO237" s="23">
        <f t="shared" ref="BO237:BW237" si="37">SUM(BO3:BO236)</f>
        <v>39</v>
      </c>
      <c r="BP237" s="23">
        <f t="shared" si="37"/>
        <v>3</v>
      </c>
      <c r="BQ237" s="23">
        <f t="shared" si="37"/>
        <v>7</v>
      </c>
      <c r="BR237" s="23">
        <f t="shared" si="37"/>
        <v>16</v>
      </c>
      <c r="BS237" s="23">
        <f t="shared" si="37"/>
        <v>8</v>
      </c>
      <c r="BT237" s="23">
        <f t="shared" si="37"/>
        <v>14</v>
      </c>
      <c r="BU237" s="23">
        <f t="shared" si="37"/>
        <v>84</v>
      </c>
      <c r="BV237" s="23">
        <f t="shared" si="37"/>
        <v>52</v>
      </c>
      <c r="BW237" s="23">
        <f t="shared" si="37"/>
        <v>315</v>
      </c>
    </row>
    <row r="238" spans="1:289" x14ac:dyDescent="0.25">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row>
    <row r="239" spans="1:289" x14ac:dyDescent="0.25">
      <c r="A239" s="376" t="s">
        <v>1770</v>
      </c>
      <c r="Z239" s="144" t="s">
        <v>1528</v>
      </c>
      <c r="AE239" s="7">
        <f>COUNTIF(AI3:AI236,"&gt;0")</f>
        <v>136</v>
      </c>
      <c r="AJ239" s="144" t="s">
        <v>1529</v>
      </c>
      <c r="AP239" s="7">
        <f>COUNTIF(AP3:AP236,"&gt;0")</f>
        <v>72</v>
      </c>
      <c r="AQ239" s="144"/>
      <c r="AR239" s="144" t="s">
        <v>1530</v>
      </c>
      <c r="AX239" s="7">
        <f>COUNTIF(BE3:BE236,"&gt;0")</f>
        <v>118</v>
      </c>
    </row>
    <row r="240" spans="1:289" x14ac:dyDescent="0.25">
      <c r="A240" s="376">
        <f>COUNTA(A3:A236)</f>
        <v>234</v>
      </c>
    </row>
    <row r="262" spans="9:9" x14ac:dyDescent="0.25">
      <c r="I262" s="368"/>
    </row>
    <row r="522" spans="4:14" x14ac:dyDescent="0.25">
      <c r="D522" s="76"/>
      <c r="E522" s="76"/>
      <c r="F522" s="76"/>
      <c r="G522" s="76"/>
      <c r="H522" s="76"/>
      <c r="N522" s="76"/>
    </row>
    <row r="523" spans="4:14" x14ac:dyDescent="0.25">
      <c r="D523" s="76"/>
      <c r="E523" s="76"/>
      <c r="F523" s="76" t="s">
        <v>268</v>
      </c>
      <c r="G523" s="76"/>
      <c r="H523" s="76"/>
      <c r="N523" s="76">
        <f>COUNTA(N3:N101)</f>
        <v>99</v>
      </c>
    </row>
    <row r="524" spans="4:14" x14ac:dyDescent="0.25">
      <c r="D524" s="76"/>
      <c r="E524" s="76"/>
      <c r="F524" s="76">
        <v>0</v>
      </c>
      <c r="G524" s="76"/>
      <c r="H524" s="76"/>
      <c r="N524" s="76">
        <f>COUNTIF(N3:N101,"0")</f>
        <v>0</v>
      </c>
    </row>
    <row r="525" spans="4:14" x14ac:dyDescent="0.25">
      <c r="D525" s="76"/>
      <c r="E525" s="76"/>
      <c r="F525" s="76">
        <v>1</v>
      </c>
      <c r="G525" s="76"/>
      <c r="H525" s="76"/>
      <c r="N525" s="76">
        <f>COUNTIF(N3:N101,"1")</f>
        <v>99</v>
      </c>
    </row>
    <row r="526" spans="4:14" x14ac:dyDescent="0.25">
      <c r="D526" s="76"/>
      <c r="E526" s="76"/>
      <c r="F526" s="76">
        <v>2</v>
      </c>
      <c r="G526" s="76"/>
      <c r="H526" s="76"/>
      <c r="N526" s="76">
        <f>COUNTIF(N3:N101,"2")</f>
        <v>0</v>
      </c>
    </row>
    <row r="527" spans="4:14" x14ac:dyDescent="0.25">
      <c r="D527" s="76"/>
      <c r="E527" s="76"/>
      <c r="F527" s="76">
        <v>3</v>
      </c>
      <c r="G527" s="76"/>
      <c r="H527" s="76"/>
      <c r="N527" s="76">
        <f>COUNTIF(N3:N101,"3")</f>
        <v>0</v>
      </c>
    </row>
    <row r="528" spans="4:14" x14ac:dyDescent="0.25">
      <c r="F528" s="78">
        <v>4</v>
      </c>
      <c r="N528" s="78">
        <f>COUNTIF(N3:N101,"4")</f>
        <v>0</v>
      </c>
    </row>
    <row r="529" spans="6:14" x14ac:dyDescent="0.25">
      <c r="F529" s="78">
        <v>5</v>
      </c>
      <c r="N529" s="78">
        <f>COUNTIF(N3:N101,"5")</f>
        <v>0</v>
      </c>
    </row>
  </sheetData>
  <mergeCells count="8">
    <mergeCell ref="B1:N1"/>
    <mergeCell ref="BF1:BF2"/>
    <mergeCell ref="BG1:BM1"/>
    <mergeCell ref="BN1:BW1"/>
    <mergeCell ref="O1:Y1"/>
    <mergeCell ref="Z1:AI1"/>
    <mergeCell ref="AJ1:AP1"/>
    <mergeCell ref="AQ1:BE1"/>
  </mergeCells>
  <conditionalFormatting sqref="J39:M39 I3:M38 I40:M163 I165:M236 J164:M164">
    <cfRule type="cellIs" dxfId="2" priority="4" operator="equal">
      <formula>NOT(ISBLANK)</formula>
    </cfRule>
    <cfRule type="cellIs" dxfId="1" priority="5" operator="equal">
      <formula>"LEN&gt;0"</formula>
    </cfRule>
    <cfRule type="containsText" dxfId="0" priority="6" operator="containsText" text="not blank">
      <formula>NOT(ISERROR(SEARCH("not blank",I3)))</formula>
    </cfRule>
  </conditionalFormatting>
  <hyperlinks>
    <hyperlink ref="R4" r:id="rId1"/>
    <hyperlink ref="S4" r:id="rId2"/>
    <hyperlink ref="S5" r:id="rId3"/>
    <hyperlink ref="R6" r:id="rId4"/>
    <hyperlink ref="S6" r:id="rId5"/>
    <hyperlink ref="S9" r:id="rId6"/>
    <hyperlink ref="R9" r:id="rId7"/>
    <hyperlink ref="S11" r:id="rId8"/>
    <hyperlink ref="R11" r:id="rId9"/>
    <hyperlink ref="S12" r:id="rId10"/>
    <hyperlink ref="S15" r:id="rId11"/>
    <hyperlink ref="R15" r:id="rId12"/>
    <hyperlink ref="R12" r:id="rId13"/>
    <hyperlink ref="R16" r:id="rId14"/>
    <hyperlink ref="S16" r:id="rId15"/>
    <hyperlink ref="R17" r:id="rId16"/>
    <hyperlink ref="S17" r:id="rId17"/>
    <hyperlink ref="R19" r:id="rId18"/>
    <hyperlink ref="S20" r:id="rId19"/>
    <hyperlink ref="R20" r:id="rId20"/>
    <hyperlink ref="S21" r:id="rId21"/>
    <hyperlink ref="R21" r:id="rId22"/>
    <hyperlink ref="R22" r:id="rId23"/>
    <hyperlink ref="S22" r:id="rId24"/>
    <hyperlink ref="R23" r:id="rId25"/>
    <hyperlink ref="S23" r:id="rId26"/>
    <hyperlink ref="R25" r:id="rId27"/>
    <hyperlink ref="S25" r:id="rId28"/>
    <hyperlink ref="R26" r:id="rId29"/>
    <hyperlink ref="S26" r:id="rId30"/>
    <hyperlink ref="R27" r:id="rId31"/>
    <hyperlink ref="S27" r:id="rId32"/>
    <hyperlink ref="R28" r:id="rId33"/>
    <hyperlink ref="S28" r:id="rId34"/>
    <hyperlink ref="R29" r:id="rId35"/>
    <hyperlink ref="S29" r:id="rId36"/>
    <hyperlink ref="R31" r:id="rId37"/>
    <hyperlink ref="S31" r:id="rId38"/>
    <hyperlink ref="R32" r:id="rId39"/>
    <hyperlink ref="S32" r:id="rId40"/>
    <hyperlink ref="R33" r:id="rId41"/>
    <hyperlink ref="R34" r:id="rId42"/>
    <hyperlink ref="R35" r:id="rId43"/>
    <hyperlink ref="S33" r:id="rId44"/>
    <hyperlink ref="S34" r:id="rId45"/>
    <hyperlink ref="S35" r:id="rId46"/>
    <hyperlink ref="R36" r:id="rId47"/>
    <hyperlink ref="R37" r:id="rId48"/>
    <hyperlink ref="S36" r:id="rId49"/>
    <hyperlink ref="S37" r:id="rId50"/>
    <hyperlink ref="R10" r:id="rId51"/>
    <hyperlink ref="S10" r:id="rId52"/>
    <hyperlink ref="R39" r:id="rId53"/>
    <hyperlink ref="R40" r:id="rId54"/>
    <hyperlink ref="S40" r:id="rId55"/>
    <hyperlink ref="R41" r:id="rId56"/>
    <hyperlink ref="S41" r:id="rId57"/>
    <hyperlink ref="R42" r:id="rId58"/>
    <hyperlink ref="S42" r:id="rId59"/>
    <hyperlink ref="R43" r:id="rId60"/>
    <hyperlink ref="R46" r:id="rId61"/>
    <hyperlink ref="R45" r:id="rId62"/>
    <hyperlink ref="R44" r:id="rId63"/>
    <hyperlink ref="S44" r:id="rId64"/>
    <hyperlink ref="S43" r:id="rId65"/>
    <hyperlink ref="S45" r:id="rId66"/>
    <hyperlink ref="S46" r:id="rId67"/>
    <hyperlink ref="S47" r:id="rId68"/>
    <hyperlink ref="R47" r:id="rId69"/>
    <hyperlink ref="S13" r:id="rId70"/>
    <hyperlink ref="R13" r:id="rId71"/>
    <hyperlink ref="R3" r:id="rId72"/>
    <hyperlink ref="S3" r:id="rId73"/>
    <hyperlink ref="R14" r:id="rId74"/>
    <hyperlink ref="R24" r:id="rId75"/>
    <hyperlink ref="R30" r:id="rId76"/>
    <hyperlink ref="S30" r:id="rId77"/>
    <hyperlink ref="R38" r:id="rId78"/>
    <hyperlink ref="R48" r:id="rId79"/>
    <hyperlink ref="R49" r:id="rId80"/>
    <hyperlink ref="R50" r:id="rId81"/>
    <hyperlink ref="R51" r:id="rId82"/>
    <hyperlink ref="R52" r:id="rId83"/>
    <hyperlink ref="R53" r:id="rId84"/>
    <hyperlink ref="R54" r:id="rId85"/>
    <hyperlink ref="S50" r:id="rId86"/>
    <hyperlink ref="S51" r:id="rId87"/>
    <hyperlink ref="R55" r:id="rId88"/>
    <hyperlink ref="S55" r:id="rId89"/>
    <hyperlink ref="R56" r:id="rId90"/>
    <hyperlink ref="S56" r:id="rId91"/>
    <hyperlink ref="R57" r:id="rId92"/>
    <hyperlink ref="R58" r:id="rId93"/>
    <hyperlink ref="R59" r:id="rId94"/>
    <hyperlink ref="S49" r:id="rId95"/>
    <hyperlink ref="R60" r:id="rId96"/>
    <hyperlink ref="R61" r:id="rId97"/>
    <hyperlink ref="R62" r:id="rId98"/>
    <hyperlink ref="R63" r:id="rId99"/>
    <hyperlink ref="R64" r:id="rId100"/>
    <hyperlink ref="R65" r:id="rId101"/>
    <hyperlink ref="R66" r:id="rId102"/>
    <hyperlink ref="R67" r:id="rId103"/>
    <hyperlink ref="R68" r:id="rId104"/>
    <hyperlink ref="R69" r:id="rId105"/>
    <hyperlink ref="R70" r:id="rId106"/>
    <hyperlink ref="R122" r:id="rId107"/>
    <hyperlink ref="R123" r:id="rId108"/>
    <hyperlink ref="R124" r:id="rId109"/>
    <hyperlink ref="R125" r:id="rId110"/>
    <hyperlink ref="R126" r:id="rId111"/>
    <hyperlink ref="R127" r:id="rId112"/>
    <hyperlink ref="R71" r:id="rId113"/>
    <hyperlink ref="R72" r:id="rId114"/>
    <hyperlink ref="R75" r:id="rId115"/>
    <hyperlink ref="S75" r:id="rId116"/>
    <hyperlink ref="S76" r:id="rId117"/>
    <hyperlink ref="S77" r:id="rId118"/>
    <hyperlink ref="S78" r:id="rId119"/>
    <hyperlink ref="S79" r:id="rId120"/>
    <hyperlink ref="S80" r:id="rId121"/>
    <hyperlink ref="S81" r:id="rId122"/>
    <hyperlink ref="S82" r:id="rId123"/>
    <hyperlink ref="S83" r:id="rId124"/>
    <hyperlink ref="S84" r:id="rId125"/>
    <hyperlink ref="S85" r:id="rId126"/>
    <hyperlink ref="R76" r:id="rId127"/>
    <hyperlink ref="R77" r:id="rId128"/>
    <hyperlink ref="R78" r:id="rId129"/>
    <hyperlink ref="R79" r:id="rId130"/>
    <hyperlink ref="R80" r:id="rId131"/>
    <hyperlink ref="R81" r:id="rId132"/>
    <hyperlink ref="R82" r:id="rId133"/>
    <hyperlink ref="R83" r:id="rId134"/>
    <hyperlink ref="R84" r:id="rId135"/>
    <hyperlink ref="R85" r:id="rId136"/>
    <hyperlink ref="R73" r:id="rId137"/>
    <hyperlink ref="R74" r:id="rId138"/>
    <hyperlink ref="R86" r:id="rId139"/>
    <hyperlink ref="R87" r:id="rId140"/>
    <hyperlink ref="R88" r:id="rId141"/>
    <hyperlink ref="R89" r:id="rId142"/>
    <hyperlink ref="S89" r:id="rId143"/>
    <hyperlink ref="S88" r:id="rId144"/>
    <hyperlink ref="S86" r:id="rId145"/>
    <hyperlink ref="S87" r:id="rId146"/>
    <hyperlink ref="R90" r:id="rId147"/>
    <hyperlink ref="S90" r:id="rId148"/>
    <hyperlink ref="R91" r:id="rId149"/>
    <hyperlink ref="S91" r:id="rId150"/>
    <hyperlink ref="R92" r:id="rId151"/>
    <hyperlink ref="S92" r:id="rId152"/>
    <hyperlink ref="R93" r:id="rId153"/>
    <hyperlink ref="S93" r:id="rId154"/>
    <hyperlink ref="R94" r:id="rId155"/>
    <hyperlink ref="S94" r:id="rId156"/>
    <hyperlink ref="R95" r:id="rId157"/>
    <hyperlink ref="S95" r:id="rId158"/>
    <hyperlink ref="R96" r:id="rId159"/>
    <hyperlink ref="R97" r:id="rId160"/>
    <hyperlink ref="S96" r:id="rId161"/>
    <hyperlink ref="S97" r:id="rId162"/>
    <hyperlink ref="R98" r:id="rId163"/>
    <hyperlink ref="S98" r:id="rId164"/>
    <hyperlink ref="R99" r:id="rId165"/>
    <hyperlink ref="S99" r:id="rId166"/>
    <hyperlink ref="R100" r:id="rId167"/>
    <hyperlink ref="S100" r:id="rId168"/>
    <hyperlink ref="R101" r:id="rId169"/>
    <hyperlink ref="S101" r:id="rId170"/>
    <hyperlink ref="R102" r:id="rId171"/>
    <hyperlink ref="S102" r:id="rId172"/>
    <hyperlink ref="R103" r:id="rId173"/>
    <hyperlink ref="S103" r:id="rId174"/>
    <hyperlink ref="R104" r:id="rId175"/>
    <hyperlink ref="S104" r:id="rId176"/>
    <hyperlink ref="R105" r:id="rId177"/>
    <hyperlink ref="S105" r:id="rId178"/>
    <hyperlink ref="R106" r:id="rId179"/>
    <hyperlink ref="S106" r:id="rId180"/>
    <hyperlink ref="R107" r:id="rId181"/>
    <hyperlink ref="S107" r:id="rId182"/>
    <hyperlink ref="S108" r:id="rId183"/>
    <hyperlink ref="R109" r:id="rId184"/>
    <hyperlink ref="S109" r:id="rId185"/>
    <hyperlink ref="R108" r:id="rId186"/>
    <hyperlink ref="R110" r:id="rId187"/>
    <hyperlink ref="S110" r:id="rId188"/>
    <hyperlink ref="R111" r:id="rId189"/>
    <hyperlink ref="S111" r:id="rId190"/>
    <hyperlink ref="R112" r:id="rId191"/>
    <hyperlink ref="S112" r:id="rId192"/>
    <hyperlink ref="R113" r:id="rId193"/>
    <hyperlink ref="S113" r:id="rId194"/>
    <hyperlink ref="R114" r:id="rId195"/>
    <hyperlink ref="S114" r:id="rId196"/>
    <hyperlink ref="R115" r:id="rId197"/>
    <hyperlink ref="S115" r:id="rId198"/>
    <hyperlink ref="R116" r:id="rId199"/>
    <hyperlink ref="S116" r:id="rId200"/>
    <hyperlink ref="R117" r:id="rId201"/>
    <hyperlink ref="S117" r:id="rId202"/>
    <hyperlink ref="R118" r:id="rId203"/>
    <hyperlink ref="S118" r:id="rId204"/>
    <hyperlink ref="R119" r:id="rId205"/>
    <hyperlink ref="S119" r:id="rId206"/>
    <hyperlink ref="R120" r:id="rId207"/>
    <hyperlink ref="S120" r:id="rId208"/>
    <hyperlink ref="R121" r:id="rId209"/>
    <hyperlink ref="S121" r:id="rId210"/>
    <hyperlink ref="R5" r:id="rId211"/>
    <hyperlink ref="R129" r:id="rId212"/>
    <hyperlink ref="S129" r:id="rId213"/>
    <hyperlink ref="T129" r:id="rId214"/>
    <hyperlink ref="U129" r:id="rId215"/>
    <hyperlink ref="R131" r:id="rId216"/>
    <hyperlink ref="U131" r:id="rId217"/>
    <hyperlink ref="S131" r:id="rId218"/>
    <hyperlink ref="R132" r:id="rId219"/>
    <hyperlink ref="U132" r:id="rId220"/>
    <hyperlink ref="S132" r:id="rId221"/>
    <hyperlink ref="R134" r:id="rId222"/>
    <hyperlink ref="U134" r:id="rId223"/>
    <hyperlink ref="S134" r:id="rId224"/>
    <hyperlink ref="T134" r:id="rId225"/>
    <hyperlink ref="R135" r:id="rId226"/>
    <hyperlink ref="U135" r:id="rId227"/>
    <hyperlink ref="R136" r:id="rId228"/>
    <hyperlink ref="S136" r:id="rId229"/>
    <hyperlink ref="R137" r:id="rId230"/>
    <hyperlink ref="S137" r:id="rId231"/>
    <hyperlink ref="R138" r:id="rId232"/>
    <hyperlink ref="S138" r:id="rId233"/>
    <hyperlink ref="R139" r:id="rId234"/>
    <hyperlink ref="S139" r:id="rId235"/>
    <hyperlink ref="R128" r:id="rId236"/>
    <hyperlink ref="S128" r:id="rId237"/>
    <hyperlink ref="R140" r:id="rId238"/>
    <hyperlink ref="S140" r:id="rId239"/>
    <hyperlink ref="U140" r:id="rId240"/>
    <hyperlink ref="R141" r:id="rId241"/>
    <hyperlink ref="S141" r:id="rId242"/>
    <hyperlink ref="U141" r:id="rId243"/>
    <hyperlink ref="T141" r:id="rId244"/>
    <hyperlink ref="R142" r:id="rId245"/>
    <hyperlink ref="S142" r:id="rId246"/>
    <hyperlink ref="U142" r:id="rId247"/>
    <hyperlink ref="R143" r:id="rId248"/>
    <hyperlink ref="S143" r:id="rId249"/>
    <hyperlink ref="U143" r:id="rId250"/>
    <hyperlink ref="R144" r:id="rId251"/>
    <hyperlink ref="S144" r:id="rId252"/>
    <hyperlink ref="R145" r:id="rId253"/>
    <hyperlink ref="S145" r:id="rId254"/>
    <hyperlink ref="U145" r:id="rId255"/>
    <hyperlink ref="R146" r:id="rId256"/>
    <hyperlink ref="U146" r:id="rId257"/>
    <hyperlink ref="S146" r:id="rId258"/>
    <hyperlink ref="R147" r:id="rId259"/>
    <hyperlink ref="S147" r:id="rId260"/>
    <hyperlink ref="R149" r:id="rId261"/>
    <hyperlink ref="S149" r:id="rId262"/>
    <hyperlink ref="R150" r:id="rId263"/>
    <hyperlink ref="T150" r:id="rId264"/>
    <hyperlink ref="S150" r:id="rId265" location="summary"/>
    <hyperlink ref="U133" r:id="rId266"/>
    <hyperlink ref="R133" r:id="rId267"/>
    <hyperlink ref="S133" r:id="rId268"/>
    <hyperlink ref="R151" r:id="rId269"/>
    <hyperlink ref="U151" r:id="rId270"/>
    <hyperlink ref="S151" r:id="rId271"/>
    <hyperlink ref="R152" r:id="rId272"/>
    <hyperlink ref="S152" r:id="rId273"/>
    <hyperlink ref="U152" r:id="rId274"/>
    <hyperlink ref="R154" r:id="rId275"/>
    <hyperlink ref="S154" r:id="rId276"/>
    <hyperlink ref="U154" r:id="rId277"/>
    <hyperlink ref="R155" r:id="rId278"/>
    <hyperlink ref="U155" r:id="rId279"/>
    <hyperlink ref="S155" r:id="rId280"/>
    <hyperlink ref="R157" r:id="rId281"/>
    <hyperlink ref="T157" r:id="rId282"/>
    <hyperlink ref="U157" r:id="rId283"/>
    <hyperlink ref="S157" r:id="rId284"/>
    <hyperlink ref="R160" r:id="rId285"/>
    <hyperlink ref="S160" r:id="rId286"/>
    <hyperlink ref="U160" r:id="rId287"/>
    <hyperlink ref="R164" r:id="rId288"/>
    <hyperlink ref="S164" r:id="rId289"/>
    <hyperlink ref="U164" r:id="rId290"/>
    <hyperlink ref="R161" r:id="rId291"/>
    <hyperlink ref="S161" r:id="rId292" location="featured_content"/>
    <hyperlink ref="R162" r:id="rId293"/>
    <hyperlink ref="S162" r:id="rId294"/>
    <hyperlink ref="U162" r:id="rId295"/>
    <hyperlink ref="R171" r:id="rId296"/>
    <hyperlink ref="S171" r:id="rId297"/>
    <hyperlink ref="T171" r:id="rId298"/>
    <hyperlink ref="R172" r:id="rId299"/>
    <hyperlink ref="S172" r:id="rId300"/>
    <hyperlink ref="U172" r:id="rId301"/>
    <hyperlink ref="R173" r:id="rId302"/>
    <hyperlink ref="S173" r:id="rId303"/>
    <hyperlink ref="U173" r:id="rId304"/>
    <hyperlink ref="R174" r:id="rId305"/>
    <hyperlink ref="S174" r:id="rId306"/>
    <hyperlink ref="T174" r:id="rId307"/>
    <hyperlink ref="U174" r:id="rId308"/>
    <hyperlink ref="R177" r:id="rId309"/>
    <hyperlink ref="S177" r:id="rId310"/>
    <hyperlink ref="U177" r:id="rId311"/>
    <hyperlink ref="R169" r:id="rId312"/>
    <hyperlink ref="S169" r:id="rId313"/>
    <hyperlink ref="R178" r:id="rId314"/>
    <hyperlink ref="S178" r:id="rId315"/>
    <hyperlink ref="R182" r:id="rId316"/>
    <hyperlink ref="U182" r:id="rId317"/>
    <hyperlink ref="S182" r:id="rId318"/>
    <hyperlink ref="R185" r:id="rId319"/>
    <hyperlink ref="S185" r:id="rId320"/>
    <hyperlink ref="U185" r:id="rId321"/>
    <hyperlink ref="R188" r:id="rId322"/>
    <hyperlink ref="S188" r:id="rId323"/>
    <hyperlink ref="U188" r:id="rId324"/>
    <hyperlink ref="R189" r:id="rId325"/>
    <hyperlink ref="S189" r:id="rId326"/>
    <hyperlink ref="R190" r:id="rId327"/>
    <hyperlink ref="S190" r:id="rId328"/>
    <hyperlink ref="R191" r:id="rId329"/>
    <hyperlink ref="U191" r:id="rId330"/>
    <hyperlink ref="S191" r:id="rId331"/>
    <hyperlink ref="T191" r:id="rId332"/>
    <hyperlink ref="R194" r:id="rId333"/>
    <hyperlink ref="S194" r:id="rId334"/>
    <hyperlink ref="U194" r:id="rId335"/>
    <hyperlink ref="R198" r:id="rId336"/>
    <hyperlink ref="S198" r:id="rId337"/>
    <hyperlink ref="U198" r:id="rId338"/>
    <hyperlink ref="R148" r:id="rId339"/>
    <hyperlink ref="U148" r:id="rId340"/>
    <hyperlink ref="S148" r:id="rId341"/>
    <hyperlink ref="R200" r:id="rId342"/>
    <hyperlink ref="S200" r:id="rId343"/>
    <hyperlink ref="U200" r:id="rId344"/>
    <hyperlink ref="X200" r:id="rId345"/>
    <hyperlink ref="R202" r:id="rId346"/>
    <hyperlink ref="S202" r:id="rId347"/>
    <hyperlink ref="U202" r:id="rId348"/>
    <hyperlink ref="R203" r:id="rId349"/>
    <hyperlink ref="S203" r:id="rId350"/>
    <hyperlink ref="R204" r:id="rId351"/>
    <hyperlink ref="U204" r:id="rId352"/>
    <hyperlink ref="S204" r:id="rId353"/>
    <hyperlink ref="R196" r:id="rId354"/>
    <hyperlink ref="S196" r:id="rId355"/>
    <hyperlink ref="R205" r:id="rId356"/>
    <hyperlink ref="T205" r:id="rId357"/>
    <hyperlink ref="S205" r:id="rId358"/>
    <hyperlink ref="U205" r:id="rId359" location="Outcomes"/>
    <hyperlink ref="R206" r:id="rId360"/>
    <hyperlink ref="T206" r:id="rId361"/>
    <hyperlink ref="U206" r:id="rId362"/>
    <hyperlink ref="R153" r:id="rId363"/>
    <hyperlink ref="X153" r:id="rId364"/>
    <hyperlink ref="R207" r:id="rId365"/>
    <hyperlink ref="U207" r:id="rId366"/>
    <hyperlink ref="S207" r:id="rId367"/>
    <hyperlink ref="R156" r:id="rId368"/>
    <hyperlink ref="S156" r:id="rId369"/>
    <hyperlink ref="S209" r:id="rId370"/>
    <hyperlink ref="R209" r:id="rId371"/>
    <hyperlink ref="R158" r:id="rId372"/>
    <hyperlink ref="R159" r:id="rId373"/>
    <hyperlink ref="S159" r:id="rId374"/>
    <hyperlink ref="R163" r:id="rId375"/>
    <hyperlink ref="S163" r:id="rId376"/>
    <hyperlink ref="U163" r:id="rId377"/>
    <hyperlink ref="R170" r:id="rId378"/>
    <hyperlink ref="S170" r:id="rId379"/>
    <hyperlink ref="U170" r:id="rId380"/>
    <hyperlink ref="R165" r:id="rId381"/>
    <hyperlink ref="S165" r:id="rId382"/>
    <hyperlink ref="R166" r:id="rId383"/>
    <hyperlink ref="S166" r:id="rId384"/>
    <hyperlink ref="U166" r:id="rId385"/>
    <hyperlink ref="T166" r:id="rId386"/>
    <hyperlink ref="R210" r:id="rId387"/>
    <hyperlink ref="S210" r:id="rId388"/>
    <hyperlink ref="U210" r:id="rId389"/>
    <hyperlink ref="R167" r:id="rId390"/>
    <hyperlink ref="S167" r:id="rId391" location="connections"/>
    <hyperlink ref="R168" r:id="rId392"/>
    <hyperlink ref="S168" r:id="rId393"/>
    <hyperlink ref="U168" r:id="rId394"/>
    <hyperlink ref="R175" r:id="rId395"/>
    <hyperlink ref="S175" r:id="rId396"/>
    <hyperlink ref="U175" r:id="rId397"/>
    <hyperlink ref="R176" r:id="rId398"/>
    <hyperlink ref="S176" r:id="rId399"/>
    <hyperlink ref="U176" r:id="rId400"/>
    <hyperlink ref="T176" r:id="rId401"/>
    <hyperlink ref="R179" r:id="rId402"/>
    <hyperlink ref="S179" r:id="rId403"/>
    <hyperlink ref="U179" r:id="rId404"/>
    <hyperlink ref="T179" r:id="rId405"/>
    <hyperlink ref="R180" r:id="rId406"/>
    <hyperlink ref="S180" r:id="rId407"/>
    <hyperlink ref="R181" r:id="rId408"/>
    <hyperlink ref="S181" r:id="rId409"/>
    <hyperlink ref="U181" r:id="rId410"/>
    <hyperlink ref="R213" r:id="rId411"/>
    <hyperlink ref="S213" r:id="rId412"/>
    <hyperlink ref="R183" r:id="rId413"/>
    <hyperlink ref="S183" r:id="rId414"/>
    <hyperlink ref="R184" r:id="rId415"/>
    <hyperlink ref="R186" r:id="rId416"/>
    <hyperlink ref="S186" r:id="rId417"/>
    <hyperlink ref="U186" r:id="rId418"/>
    <hyperlink ref="R187" r:id="rId419"/>
    <hyperlink ref="S187" r:id="rId420"/>
    <hyperlink ref="R214" r:id="rId421"/>
    <hyperlink ref="S214" r:id="rId422"/>
    <hyperlink ref="U214" r:id="rId423"/>
    <hyperlink ref="R192" r:id="rId424"/>
    <hyperlink ref="S192" r:id="rId425"/>
    <hyperlink ref="R216" r:id="rId426"/>
    <hyperlink ref="S216" r:id="rId427"/>
    <hyperlink ref="R215" r:id="rId428"/>
    <hyperlink ref="S215" r:id="rId429"/>
    <hyperlink ref="U215" r:id="rId430"/>
    <hyperlink ref="R217" r:id="rId431"/>
    <hyperlink ref="S217" r:id="rId432"/>
    <hyperlink ref="R219" r:id="rId433"/>
    <hyperlink ref="S219" r:id="rId434"/>
    <hyperlink ref="U219" r:id="rId435"/>
    <hyperlink ref="R221" r:id="rId436"/>
    <hyperlink ref="S221" r:id="rId437"/>
    <hyperlink ref="U221" r:id="rId438"/>
    <hyperlink ref="R222" r:id="rId439"/>
    <hyperlink ref="S222" r:id="rId440"/>
    <hyperlink ref="R223" r:id="rId441"/>
    <hyperlink ref="S223" r:id="rId442"/>
    <hyperlink ref="U223" r:id="rId443"/>
    <hyperlink ref="R224" r:id="rId444"/>
    <hyperlink ref="S224" r:id="rId445"/>
    <hyperlink ref="S197" r:id="rId446"/>
    <hyperlink ref="R197" r:id="rId447"/>
    <hyperlink ref="R225" r:id="rId448"/>
    <hyperlink ref="S225" r:id="rId449"/>
    <hyperlink ref="U225" r:id="rId450"/>
    <hyperlink ref="R226" r:id="rId451"/>
    <hyperlink ref="U226" r:id="rId452"/>
    <hyperlink ref="R227" r:id="rId453"/>
    <hyperlink ref="S227" r:id="rId454"/>
    <hyperlink ref="U227" r:id="rId455"/>
    <hyperlink ref="R199" r:id="rId456"/>
    <hyperlink ref="S199" r:id="rId457"/>
    <hyperlink ref="U199" r:id="rId458"/>
    <hyperlink ref="R201" r:id="rId459"/>
    <hyperlink ref="S201" r:id="rId460"/>
    <hyperlink ref="R228" r:id="rId461"/>
    <hyperlink ref="S228" r:id="rId462"/>
    <hyperlink ref="R229" r:id="rId463"/>
    <hyperlink ref="S229" r:id="rId464"/>
    <hyperlink ref="R230" r:id="rId465"/>
    <hyperlink ref="T230" r:id="rId466"/>
    <hyperlink ref="R233" r:id="rId467"/>
    <hyperlink ref="S233" r:id="rId468"/>
    <hyperlink ref="R234" r:id="rId469"/>
    <hyperlink ref="S234" r:id="rId470"/>
    <hyperlink ref="R235" r:id="rId471"/>
    <hyperlink ref="S235" r:id="rId472"/>
    <hyperlink ref="R236" r:id="rId473"/>
    <hyperlink ref="S236" r:id="rId474"/>
    <hyperlink ref="R218" r:id="rId475"/>
    <hyperlink ref="S218" r:id="rId476"/>
    <hyperlink ref="U218" r:id="rId477"/>
    <hyperlink ref="R195" r:id="rId478"/>
    <hyperlink ref="S195" r:id="rId479"/>
    <hyperlink ref="U195" r:id="rId480"/>
    <hyperlink ref="R220" r:id="rId481"/>
    <hyperlink ref="S220" r:id="rId482"/>
    <hyperlink ref="U220" r:id="rId483"/>
    <hyperlink ref="R231" r:id="rId484"/>
    <hyperlink ref="S231" r:id="rId485"/>
    <hyperlink ref="U231" r:id="rId486"/>
    <hyperlink ref="R232" r:id="rId487"/>
    <hyperlink ref="S232" r:id="rId488"/>
    <hyperlink ref="R193" r:id="rId489"/>
    <hyperlink ref="S193" r:id="rId490"/>
    <hyperlink ref="R212" r:id="rId491"/>
    <hyperlink ref="S212" r:id="rId492"/>
    <hyperlink ref="R208" r:id="rId493"/>
    <hyperlink ref="S208" r:id="rId494"/>
    <hyperlink ref="U208" r:id="rId495"/>
    <hyperlink ref="R211" r:id="rId496"/>
    <hyperlink ref="S211" r:id="rId497"/>
    <hyperlink ref="R130" r:id="rId498"/>
    <hyperlink ref="S130" r:id="rId499"/>
  </hyperlinks>
  <pageMargins left="0.7" right="0.7" top="0.75" bottom="0.75" header="0.3" footer="0.3"/>
  <pageSetup orientation="portrait" r:id="rId5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0"/>
  <sheetViews>
    <sheetView zoomScale="80" zoomScaleNormal="80" workbookViewId="0">
      <selection activeCell="Z37" sqref="Z37:AH37"/>
    </sheetView>
  </sheetViews>
  <sheetFormatPr defaultRowHeight="15" x14ac:dyDescent="0.25"/>
  <cols>
    <col min="1" max="1" width="22.5703125" customWidth="1"/>
    <col min="3" max="3" width="10.85546875" customWidth="1"/>
    <col min="4" max="4" width="11.85546875" customWidth="1"/>
    <col min="5" max="6" width="9.140625" style="44"/>
    <col min="7" max="7" width="24.28515625" style="44" customWidth="1"/>
    <col min="8" max="11" width="9.140625" style="44"/>
    <col min="12" max="12" width="24.42578125" customWidth="1"/>
    <col min="17" max="17" width="43.42578125" style="229" customWidth="1"/>
    <col min="18" max="24" width="10.28515625" style="230" customWidth="1"/>
    <col min="25" max="25" width="49" style="230" customWidth="1"/>
    <col min="26" max="34" width="10.28515625" style="230" customWidth="1"/>
    <col min="35" max="35" width="9.140625" style="229"/>
    <col min="37" max="37" width="41.42578125" style="229" customWidth="1"/>
    <col min="38" max="43" width="10.28515625" style="230" customWidth="1"/>
    <col min="44" max="44" width="10.28515625" style="31" customWidth="1"/>
    <col min="45" max="45" width="37.5703125" style="229" customWidth="1"/>
    <col min="46" max="54" width="10.28515625" style="230" customWidth="1"/>
  </cols>
  <sheetData>
    <row r="1" spans="1:54" s="5" customFormat="1" ht="42" customHeight="1" thickBot="1" x14ac:dyDescent="0.3">
      <c r="A1" s="45" t="s">
        <v>1535</v>
      </c>
      <c r="B1" s="45" t="s">
        <v>267</v>
      </c>
      <c r="C1" s="45" t="s">
        <v>264</v>
      </c>
      <c r="D1" s="45" t="s">
        <v>566</v>
      </c>
      <c r="E1" s="40"/>
      <c r="F1" s="40"/>
      <c r="G1" s="217" t="s">
        <v>266</v>
      </c>
      <c r="H1" s="213" t="s">
        <v>267</v>
      </c>
      <c r="I1" s="214" t="s">
        <v>263</v>
      </c>
      <c r="J1" s="40"/>
      <c r="K1" s="40"/>
      <c r="L1" s="202"/>
      <c r="M1" s="202" t="s">
        <v>267</v>
      </c>
      <c r="N1" s="203" t="s">
        <v>263</v>
      </c>
      <c r="Q1" s="206" t="s">
        <v>1817</v>
      </c>
      <c r="R1" s="245"/>
      <c r="S1" s="213"/>
      <c r="T1" s="213"/>
      <c r="U1" s="213" t="s">
        <v>266</v>
      </c>
      <c r="V1" s="213"/>
      <c r="W1" s="214"/>
      <c r="X1" s="40"/>
      <c r="Y1" s="206" t="s">
        <v>1818</v>
      </c>
      <c r="Z1" s="249"/>
      <c r="AA1" s="215"/>
      <c r="AB1" s="215"/>
      <c r="AC1" s="215"/>
      <c r="AD1" s="215" t="s">
        <v>1688</v>
      </c>
      <c r="AE1" s="215"/>
      <c r="AF1" s="215"/>
      <c r="AG1" s="215"/>
      <c r="AH1" s="216"/>
      <c r="AK1" s="206" t="s">
        <v>1819</v>
      </c>
      <c r="AL1" s="245"/>
      <c r="AM1" s="213"/>
      <c r="AN1" s="213" t="s">
        <v>266</v>
      </c>
      <c r="AO1" s="213"/>
      <c r="AP1" s="213"/>
      <c r="AQ1" s="214"/>
      <c r="AR1" s="40"/>
      <c r="AS1" s="206" t="s">
        <v>1819</v>
      </c>
      <c r="AT1" s="215"/>
      <c r="AU1" s="215"/>
      <c r="AV1" s="215"/>
      <c r="AW1" s="215"/>
      <c r="AX1" s="215" t="s">
        <v>1688</v>
      </c>
      <c r="AY1" s="215"/>
      <c r="AZ1" s="215"/>
      <c r="BA1" s="215"/>
      <c r="BB1" s="216"/>
    </row>
    <row r="2" spans="1:54" s="5" customFormat="1" ht="44.25" customHeight="1" thickBot="1" x14ac:dyDescent="0.25">
      <c r="A2" s="432" t="s">
        <v>261</v>
      </c>
      <c r="B2" s="433"/>
      <c r="C2" s="434"/>
      <c r="D2" s="435"/>
      <c r="E2" s="41"/>
      <c r="F2" s="41"/>
      <c r="G2" s="147" t="s">
        <v>269</v>
      </c>
      <c r="H2" s="48">
        <f>'Evidence-Based Practices'!BG237</f>
        <v>40</v>
      </c>
      <c r="I2" s="172">
        <f>H2/$H$8</f>
        <v>0.17094017094017094</v>
      </c>
      <c r="J2" s="41"/>
      <c r="K2" s="41"/>
      <c r="L2" s="206" t="s">
        <v>1592</v>
      </c>
      <c r="M2" s="200">
        <f>COUNTIFS('Evidence-Based Practices'!AI3:AI236,0,'Evidence-Based Practices'!AP3:AP236,"&gt;0",'Evidence-Based Practices'!BE3:BE236,0)</f>
        <v>6</v>
      </c>
      <c r="N2" s="201">
        <f t="shared" ref="N2:N9" si="0">M2/$M$9</f>
        <v>2.564102564102564E-2</v>
      </c>
      <c r="Q2" s="355" t="s">
        <v>1816</v>
      </c>
      <c r="R2" s="266" t="s">
        <v>269</v>
      </c>
      <c r="S2" s="267" t="s">
        <v>270</v>
      </c>
      <c r="T2" s="267" t="s">
        <v>271</v>
      </c>
      <c r="U2" s="267" t="s">
        <v>272</v>
      </c>
      <c r="V2" s="267" t="s">
        <v>273</v>
      </c>
      <c r="W2" s="268" t="s">
        <v>1647</v>
      </c>
      <c r="X2" s="296"/>
      <c r="Y2" s="355" t="s">
        <v>1816</v>
      </c>
      <c r="Z2" s="282" t="s">
        <v>36</v>
      </c>
      <c r="AA2" s="283" t="s">
        <v>37</v>
      </c>
      <c r="AB2" s="283" t="s">
        <v>38</v>
      </c>
      <c r="AC2" s="283" t="s">
        <v>39</v>
      </c>
      <c r="AD2" s="283" t="s">
        <v>40</v>
      </c>
      <c r="AE2" s="283" t="s">
        <v>41</v>
      </c>
      <c r="AF2" s="283" t="s">
        <v>1646</v>
      </c>
      <c r="AG2" s="283" t="s">
        <v>1584</v>
      </c>
      <c r="AH2" s="284" t="s">
        <v>1647</v>
      </c>
      <c r="AK2" s="355" t="s">
        <v>1816</v>
      </c>
      <c r="AL2" s="291" t="s">
        <v>269</v>
      </c>
      <c r="AM2" s="292" t="s">
        <v>270</v>
      </c>
      <c r="AN2" s="292" t="s">
        <v>271</v>
      </c>
      <c r="AO2" s="292" t="s">
        <v>272</v>
      </c>
      <c r="AP2" s="292" t="s">
        <v>1769</v>
      </c>
      <c r="AQ2" s="250" t="s">
        <v>1647</v>
      </c>
      <c r="AR2" s="6"/>
      <c r="AS2" s="355" t="s">
        <v>1816</v>
      </c>
      <c r="AT2" s="246" t="s">
        <v>36</v>
      </c>
      <c r="AU2" s="247" t="s">
        <v>37</v>
      </c>
      <c r="AV2" s="247" t="s">
        <v>38</v>
      </c>
      <c r="AW2" s="247" t="s">
        <v>39</v>
      </c>
      <c r="AX2" s="247" t="s">
        <v>40</v>
      </c>
      <c r="AY2" s="247" t="s">
        <v>41</v>
      </c>
      <c r="AZ2" s="247" t="s">
        <v>1646</v>
      </c>
      <c r="BA2" s="247" t="s">
        <v>1584</v>
      </c>
      <c r="BB2" s="248" t="s">
        <v>1647</v>
      </c>
    </row>
    <row r="3" spans="1:54" ht="23.25" customHeight="1" thickBot="1" x14ac:dyDescent="0.3">
      <c r="A3" s="155" t="s">
        <v>6</v>
      </c>
      <c r="B3" s="31">
        <f>'Evidence-Based Practices'!AJ237</f>
        <v>9</v>
      </c>
      <c r="C3" s="165">
        <f t="shared" ref="C3:C8" si="1">B3/$B$9</f>
        <v>0.125</v>
      </c>
      <c r="D3" s="166">
        <f t="shared" ref="D3:D8" si="2">B3/$B$37</f>
        <v>3.8461538461538464E-2</v>
      </c>
      <c r="E3" s="42"/>
      <c r="F3" s="42"/>
      <c r="G3" s="147" t="s">
        <v>270</v>
      </c>
      <c r="H3" s="48">
        <f>'Evidence-Based Practices'!BH237</f>
        <v>92</v>
      </c>
      <c r="I3" s="172">
        <f>H3/$H$8</f>
        <v>0.39316239316239315</v>
      </c>
      <c r="J3" s="42"/>
      <c r="K3" s="42"/>
      <c r="L3" s="207" t="s">
        <v>1590</v>
      </c>
      <c r="M3" s="200">
        <f>COUNTIFS('Evidence-Based Practices'!AI3:AI236,0,'Evidence-Based Practices'!AP3:AP236,0,'Evidence-Based Practices'!BE3:BE236,"&gt;0")</f>
        <v>83</v>
      </c>
      <c r="N3" s="201">
        <f t="shared" si="0"/>
        <v>0.35470085470085472</v>
      </c>
      <c r="Q3" s="227" t="s">
        <v>261</v>
      </c>
      <c r="R3" s="280"/>
      <c r="S3" s="280"/>
      <c r="T3" s="280"/>
      <c r="U3" s="280"/>
      <c r="V3" s="280"/>
      <c r="W3" s="281"/>
      <c r="X3" s="6"/>
      <c r="Y3" s="289" t="s">
        <v>261</v>
      </c>
      <c r="Z3" s="280"/>
      <c r="AA3" s="280"/>
      <c r="AB3" s="280"/>
      <c r="AC3" s="280"/>
      <c r="AD3" s="280"/>
      <c r="AE3" s="280"/>
      <c r="AF3" s="280"/>
      <c r="AG3" s="280"/>
      <c r="AH3" s="281"/>
      <c r="AK3" s="235" t="s">
        <v>1803</v>
      </c>
      <c r="AL3" s="293"/>
      <c r="AM3" s="294"/>
      <c r="AN3" s="294"/>
      <c r="AO3" s="294"/>
      <c r="AP3" s="294"/>
      <c r="AQ3" s="295"/>
      <c r="AR3" s="6"/>
      <c r="AS3" s="235" t="s">
        <v>1803</v>
      </c>
      <c r="AT3" s="236"/>
      <c r="AU3" s="236"/>
      <c r="AV3" s="236"/>
      <c r="AW3" s="236"/>
      <c r="AX3" s="236"/>
      <c r="AY3" s="236"/>
      <c r="AZ3" s="236"/>
      <c r="BA3" s="236"/>
      <c r="BB3" s="244"/>
    </row>
    <row r="4" spans="1:54" ht="23.25" customHeight="1" x14ac:dyDescent="0.25">
      <c r="A4" s="153" t="s">
        <v>7</v>
      </c>
      <c r="B4" s="31">
        <f>'Evidence-Based Practices'!AK237</f>
        <v>53</v>
      </c>
      <c r="C4" s="165">
        <f t="shared" si="1"/>
        <v>0.73611111111111116</v>
      </c>
      <c r="D4" s="166">
        <f t="shared" si="2"/>
        <v>0.2264957264957265</v>
      </c>
      <c r="E4" s="42"/>
      <c r="F4" s="42"/>
      <c r="G4" s="147" t="s">
        <v>271</v>
      </c>
      <c r="H4" s="48">
        <f>'Evidence-Based Practices'!BI237</f>
        <v>133</v>
      </c>
      <c r="I4" s="172">
        <f>H4/$H$8</f>
        <v>0.56837606837606836</v>
      </c>
      <c r="J4" s="42"/>
      <c r="K4" s="42"/>
      <c r="L4" s="207" t="s">
        <v>1591</v>
      </c>
      <c r="M4" s="200">
        <f>COUNTIFS('Evidence-Based Practices'!AI3:AI236,"&gt;0",'Evidence-Based Practices'!AP3:AP236,0,'Evidence-Based Practices'!BE3:BE236,0)</f>
        <v>55</v>
      </c>
      <c r="N4" s="201">
        <f t="shared" si="0"/>
        <v>0.23504273504273504</v>
      </c>
      <c r="Q4" s="253" t="s">
        <v>1772</v>
      </c>
      <c r="R4" s="269">
        <f>COUNTIFS('Evidence-Based Practices'!AJ3:AJ236,1,'Evidence-Based Practices'!BG3:BG236,1)</f>
        <v>8</v>
      </c>
      <c r="S4" s="269">
        <f>COUNTIFS('Evidence-Based Practices'!AJ3:AJ236,1,'Evidence-Based Practices'!BH3:BH236,1)</f>
        <v>4</v>
      </c>
      <c r="T4" s="269">
        <f>COUNTIFS('Evidence-Based Practices'!AJ3:AJ236,1,'Evidence-Based Practices'!BI3:BI236,1)</f>
        <v>5</v>
      </c>
      <c r="U4" s="269">
        <f>COUNTIFS('Evidence-Based Practices'!AJ3:AJ236,1,'Evidence-Based Practices'!BJ3:BJ236,1)</f>
        <v>6</v>
      </c>
      <c r="V4" s="269">
        <f>COUNTIFS('Evidence-Based Practices'!AJ3:AJ236,1,'Evidence-Based Practices'!BK3:BK236,1)</f>
        <v>8</v>
      </c>
      <c r="W4" s="270">
        <f>COUNTIFS('Evidence-Based Practices'!AJ3:AJ236,1,'Evidence-Based Practices'!BL3:BL236,1)</f>
        <v>0</v>
      </c>
      <c r="X4" s="251"/>
      <c r="Y4" s="253" t="s">
        <v>1772</v>
      </c>
      <c r="Z4" s="297">
        <f>COUNTIFS('Evidence-Based Practices'!AJ3:AJ236,1,'Evidence-Based Practices'!BN3:BN236,1)</f>
        <v>2</v>
      </c>
      <c r="AA4" s="298">
        <f>COUNTIFS('Evidence-Based Practices'!AJ3:AJ236,1,'Evidence-Based Practices'!BO3:BO236,1)</f>
        <v>7</v>
      </c>
      <c r="AB4" s="298">
        <f>COUNTIFS('Evidence-Based Practices'!AJ3:AJ236,1,'Evidence-Based Practices'!BP3:BP236,1)</f>
        <v>0</v>
      </c>
      <c r="AC4" s="298">
        <f>COUNTIFS('Evidence-Based Practices'!AJ3:AJ236,1,'Evidence-Based Practices'!BQ3:BQ236,1)</f>
        <v>1</v>
      </c>
      <c r="AD4" s="298">
        <f>COUNTIFS('Evidence-Based Practices'!AJ3:AJ236,1,'Evidence-Based Practices'!BR3:BR236,1)</f>
        <v>4</v>
      </c>
      <c r="AE4" s="298">
        <f>COUNTIFS('Evidence-Based Practices'!AJ3:AJ236,1,'Evidence-Based Practices'!BS3:BS236,1)</f>
        <v>1</v>
      </c>
      <c r="AF4" s="298">
        <f>COUNTIFS('Evidence-Based Practices'!AJ3:AJ236,1,'Evidence-Based Practices'!BT3:BT236,1)</f>
        <v>0</v>
      </c>
      <c r="AG4" s="298">
        <f>COUNTIFS('Evidence-Based Practices'!AJ3:AJ236,1,'Evidence-Based Practices'!BU3:BU236,1)</f>
        <v>5</v>
      </c>
      <c r="AH4" s="299">
        <f>COUNTIFS('Evidence-Based Practices'!AJ3:AJ236,1,'Evidence-Based Practices'!BV3:BV236,1)</f>
        <v>0</v>
      </c>
      <c r="AK4" s="231" t="s">
        <v>6</v>
      </c>
      <c r="AL4" s="311">
        <f t="shared" ref="AL4:AQ10" si="3">R4/$B$9</f>
        <v>0.1111111111111111</v>
      </c>
      <c r="AM4" s="312">
        <f t="shared" si="3"/>
        <v>5.5555555555555552E-2</v>
      </c>
      <c r="AN4" s="312">
        <f t="shared" si="3"/>
        <v>6.9444444444444448E-2</v>
      </c>
      <c r="AO4" s="312">
        <f t="shared" si="3"/>
        <v>8.3333333333333329E-2</v>
      </c>
      <c r="AP4" s="312">
        <f t="shared" si="3"/>
        <v>0.1111111111111111</v>
      </c>
      <c r="AQ4" s="313">
        <f t="shared" si="3"/>
        <v>0</v>
      </c>
      <c r="AR4" s="171"/>
      <c r="AS4" s="231" t="s">
        <v>6</v>
      </c>
      <c r="AT4" s="311">
        <f>Z4/$B$9</f>
        <v>2.7777777777777776E-2</v>
      </c>
      <c r="AU4" s="312">
        <f>AA4/$B$9</f>
        <v>9.7222222222222224E-2</v>
      </c>
      <c r="AV4" s="312">
        <f t="shared" ref="AV4:BB4" si="4">AB4/$B$9</f>
        <v>0</v>
      </c>
      <c r="AW4" s="312">
        <f t="shared" si="4"/>
        <v>1.3888888888888888E-2</v>
      </c>
      <c r="AX4" s="312">
        <f t="shared" si="4"/>
        <v>5.5555555555555552E-2</v>
      </c>
      <c r="AY4" s="312">
        <f t="shared" si="4"/>
        <v>1.3888888888888888E-2</v>
      </c>
      <c r="AZ4" s="312">
        <f t="shared" si="4"/>
        <v>0</v>
      </c>
      <c r="BA4" s="312">
        <f t="shared" si="4"/>
        <v>6.9444444444444448E-2</v>
      </c>
      <c r="BB4" s="313">
        <f t="shared" si="4"/>
        <v>0</v>
      </c>
    </row>
    <row r="5" spans="1:54" ht="23.25" customHeight="1" x14ac:dyDescent="0.25">
      <c r="A5" s="153" t="s">
        <v>8</v>
      </c>
      <c r="B5" s="31">
        <f>'Evidence-Based Practices'!AL237</f>
        <v>8</v>
      </c>
      <c r="C5" s="165">
        <f t="shared" si="1"/>
        <v>0.1111111111111111</v>
      </c>
      <c r="D5" s="166">
        <f t="shared" si="2"/>
        <v>3.4188034188034191E-2</v>
      </c>
      <c r="E5" s="42"/>
      <c r="F5" s="42"/>
      <c r="G5" s="147" t="s">
        <v>272</v>
      </c>
      <c r="H5" s="48">
        <f>'Evidence-Based Practices'!BJ237</f>
        <v>105</v>
      </c>
      <c r="I5" s="172">
        <f>H5/$H$8</f>
        <v>0.44871794871794873</v>
      </c>
      <c r="J5" s="42"/>
      <c r="K5" s="42"/>
      <c r="L5" s="207" t="s">
        <v>1642</v>
      </c>
      <c r="M5" s="200">
        <f>COUNTIFS('Evidence-Based Practices'!AI3:AI236,0,'Evidence-Based Practices'!AP3:AP236,"&gt;0",'Evidence-Based Practices'!BE3:BE236,"&gt;0")</f>
        <v>9</v>
      </c>
      <c r="N5" s="201">
        <f t="shared" si="0"/>
        <v>3.8461538461538464E-2</v>
      </c>
      <c r="Q5" s="254" t="s">
        <v>1773</v>
      </c>
      <c r="R5" s="226">
        <f>COUNTIFS('Evidence-Based Practices'!AK3:AK236,1,'Evidence-Based Practices'!BG3:BG236,1)</f>
        <v>12</v>
      </c>
      <c r="S5" s="226">
        <f>COUNTIFS('Evidence-Based Practices'!AK3:AK236,1,'Evidence-Based Practices'!BH3:BH236,1)</f>
        <v>35</v>
      </c>
      <c r="T5" s="226">
        <f>COUNTIFS('Evidence-Based Practices'!AK3:AK236,1,'Evidence-Based Practices'!BI3:BI236,1)</f>
        <v>34</v>
      </c>
      <c r="U5" s="226">
        <f>COUNTIFS('Evidence-Based Practices'!AK3:AK236,1,'Evidence-Based Practices'!BJ3:BJ236,1)</f>
        <v>14</v>
      </c>
      <c r="V5" s="226">
        <f>COUNTIFS('Evidence-Based Practices'!AK4:AK237,1,'Evidence-Based Practices'!BK4:BK237,1)</f>
        <v>14</v>
      </c>
      <c r="W5" s="256">
        <f>COUNTIFS('Evidence-Based Practices'!AK3:AK236,1,'Evidence-Based Practices'!BL3:BL236,1)</f>
        <v>1</v>
      </c>
      <c r="X5" s="251"/>
      <c r="Y5" s="254" t="s">
        <v>1773</v>
      </c>
      <c r="Z5" s="300">
        <f>COUNTIFS('Evidence-Based Practices'!AK3:AK236,1,'Evidence-Based Practices'!BN3:BN236,1)</f>
        <v>35</v>
      </c>
      <c r="AA5" s="288">
        <f>COUNTIFS('Evidence-Based Practices'!AK3:AK236,1,'Evidence-Based Practices'!BO3:BO236,1)</f>
        <v>12</v>
      </c>
      <c r="AB5" s="288">
        <f>COUNTIFS('Evidence-Based Practices'!AK3:AK236,1,'Evidence-Based Practices'!BP3:BP236,1)</f>
        <v>0</v>
      </c>
      <c r="AC5" s="288">
        <f>COUNTIFS('Evidence-Based Practices'!AK3:AK236,1,'Evidence-Based Practices'!BQ3:BQ236,1)</f>
        <v>3</v>
      </c>
      <c r="AD5" s="288">
        <f>COUNTIFS('Evidence-Based Practices'!AK3:AK236,1,'Evidence-Based Practices'!BR3:BR236,1)</f>
        <v>7</v>
      </c>
      <c r="AE5" s="288">
        <f>COUNTIFS('Evidence-Based Practices'!AK3:AK236,1,'Evidence-Based Practices'!BS3:BS236,1)</f>
        <v>5</v>
      </c>
      <c r="AF5" s="288">
        <f>COUNTIFS('Evidence-Based Practices'!AK3:AK236,1,'Evidence-Based Practices'!BT3:BT236,1)</f>
        <v>0</v>
      </c>
      <c r="AG5" s="288">
        <f>COUNTIFS('Evidence-Based Practices'!AK3:AK236,1,'Evidence-Based Practices'!BU3:BU236,1)</f>
        <v>20</v>
      </c>
      <c r="AH5" s="301">
        <f>COUNTIFS('Evidence-Based Practices'!AK3:AK236,1,'Evidence-Based Practices'!BV3:BV236,1)</f>
        <v>1</v>
      </c>
      <c r="AK5" s="232" t="s">
        <v>7</v>
      </c>
      <c r="AL5" s="314">
        <f t="shared" si="3"/>
        <v>0.16666666666666666</v>
      </c>
      <c r="AM5" s="315">
        <f t="shared" si="3"/>
        <v>0.4861111111111111</v>
      </c>
      <c r="AN5" s="315">
        <f t="shared" si="3"/>
        <v>0.47222222222222221</v>
      </c>
      <c r="AO5" s="315">
        <f t="shared" si="3"/>
        <v>0.19444444444444445</v>
      </c>
      <c r="AP5" s="315">
        <f t="shared" si="3"/>
        <v>0.19444444444444445</v>
      </c>
      <c r="AQ5" s="316">
        <f t="shared" si="3"/>
        <v>1.3888888888888888E-2</v>
      </c>
      <c r="AR5" s="171"/>
      <c r="AS5" s="232" t="s">
        <v>7</v>
      </c>
      <c r="AT5" s="314">
        <f t="shared" ref="AT5:AT10" si="5">Z5/$B$9</f>
        <v>0.4861111111111111</v>
      </c>
      <c r="AU5" s="315">
        <f t="shared" ref="AU5:AU10" si="6">AA5/$B$9</f>
        <v>0.16666666666666666</v>
      </c>
      <c r="AV5" s="315">
        <f t="shared" ref="AV5:AV10" si="7">AB5/$B$9</f>
        <v>0</v>
      </c>
      <c r="AW5" s="315">
        <f t="shared" ref="AW5:AW10" si="8">AC5/$B$9</f>
        <v>4.1666666666666664E-2</v>
      </c>
      <c r="AX5" s="315">
        <f t="shared" ref="AX5:AX10" si="9">AD5/$B$9</f>
        <v>9.7222222222222224E-2</v>
      </c>
      <c r="AY5" s="315">
        <f t="shared" ref="AY5:AY10" si="10">AE5/$B$9</f>
        <v>6.9444444444444448E-2</v>
      </c>
      <c r="AZ5" s="315">
        <f t="shared" ref="AZ5:AZ10" si="11">AF5/$B$9</f>
        <v>0</v>
      </c>
      <c r="BA5" s="315">
        <f t="shared" ref="BA5:BA10" si="12">AG5/$B$9</f>
        <v>0.27777777777777779</v>
      </c>
      <c r="BB5" s="316">
        <f t="shared" ref="BB5:BB10" si="13">AH5/$B$9</f>
        <v>1.3888888888888888E-2</v>
      </c>
    </row>
    <row r="6" spans="1:54" ht="23.25" customHeight="1" x14ac:dyDescent="0.25">
      <c r="A6" s="153" t="s">
        <v>9</v>
      </c>
      <c r="B6" s="31">
        <f>'Evidence-Based Practices'!AM237</f>
        <v>4</v>
      </c>
      <c r="C6" s="165">
        <f t="shared" si="1"/>
        <v>5.5555555555555552E-2</v>
      </c>
      <c r="D6" s="166">
        <f t="shared" si="2"/>
        <v>1.7094017094017096E-2</v>
      </c>
      <c r="E6" s="42"/>
      <c r="F6" s="42"/>
      <c r="G6" s="147" t="s">
        <v>273</v>
      </c>
      <c r="H6" s="48">
        <f>'Evidence-Based Practices'!BK237</f>
        <v>100</v>
      </c>
      <c r="I6" s="172">
        <f>H6/$H$8</f>
        <v>0.42735042735042733</v>
      </c>
      <c r="J6" s="42"/>
      <c r="K6" s="42"/>
      <c r="L6" s="207" t="s">
        <v>1643</v>
      </c>
      <c r="M6" s="200">
        <f>COUNTIFS('Evidence-Based Practices'!AI3:AI236,"&gt;0",'Evidence-Based Practices'!AP3:AP236,"&gt;0",'Evidence-Based Practices'!BE3:BE236,0)</f>
        <v>55</v>
      </c>
      <c r="N6" s="201">
        <f t="shared" si="0"/>
        <v>0.23504273504273504</v>
      </c>
      <c r="Q6" s="254" t="s">
        <v>1774</v>
      </c>
      <c r="R6" s="226">
        <f>COUNTIFS('Evidence-Based Practices'!AL3:AL236,1,'Evidence-Based Practices'!BG3:BG236,1)</f>
        <v>0</v>
      </c>
      <c r="S6" s="226">
        <f>COUNTIFS('Evidence-Based Practices'!AL3:AL236,1,'Evidence-Based Practices'!BH3:BH236,1)</f>
        <v>6</v>
      </c>
      <c r="T6" s="226">
        <f>COUNTIFS('Evidence-Based Practices'!AL3:AL236,1,'Evidence-Based Practices'!BI3:BI236,1)</f>
        <v>5</v>
      </c>
      <c r="U6" s="226">
        <f>COUNTIFS('Evidence-Based Practices'!AL3:AL236,1,'Evidence-Based Practices'!BJ3:BJ236,1)</f>
        <v>0</v>
      </c>
      <c r="V6" s="226">
        <f>COUNTIFS('Evidence-Based Practices'!AL5:AL238,1,'Evidence-Based Practices'!BK5:BK238,1)</f>
        <v>0</v>
      </c>
      <c r="W6" s="256">
        <f>COUNTIFS('Evidence-Based Practices'!AL3:AL236,1,'Evidence-Based Practices'!BL3:BL236,1)</f>
        <v>0</v>
      </c>
      <c r="X6" s="251"/>
      <c r="Y6" s="254" t="s">
        <v>1774</v>
      </c>
      <c r="Z6" s="300">
        <f>COUNTIFS('Evidence-Based Practices'!AL3:AL236,1,'Evidence-Based Practices'!BN3:BN236,1)</f>
        <v>8</v>
      </c>
      <c r="AA6" s="288">
        <f>COUNTIFS('Evidence-Based Practices'!AL3:AL236,1,'Evidence-Based Practices'!BO3:BO236,1)</f>
        <v>0</v>
      </c>
      <c r="AB6" s="288">
        <f>COUNTIFS('Evidence-Based Practices'!AL3:AL236,1,'Evidence-Based Practices'!BP3:BP236,1)</f>
        <v>0</v>
      </c>
      <c r="AC6" s="288">
        <f>COUNTIFS('Evidence-Based Practices'!AL3:AL236,1,'Evidence-Based Practices'!BQ3:BQ236,1)</f>
        <v>0</v>
      </c>
      <c r="AD6" s="288">
        <f>COUNTIFS('Evidence-Based Practices'!AL3:AL236,1,'Evidence-Based Practices'!BR3:BR236,1)</f>
        <v>0</v>
      </c>
      <c r="AE6" s="288">
        <f>COUNTIFS('Evidence-Based Practices'!AL3:AL236,1,'Evidence-Based Practices'!BS3:BS236,1)</f>
        <v>0</v>
      </c>
      <c r="AF6" s="288">
        <f>COUNTIFS('Evidence-Based Practices'!AL3:AL236,1,'Evidence-Based Practices'!BT3:BT236,1)</f>
        <v>0</v>
      </c>
      <c r="AG6" s="288">
        <f>COUNTIFS('Evidence-Based Practices'!AL3:AL236,1,'Evidence-Based Practices'!BU3:BU236,1)</f>
        <v>0</v>
      </c>
      <c r="AH6" s="301">
        <f>COUNTIFS('Evidence-Based Practices'!AL3:AL236,1,'Evidence-Based Practices'!BV3:BV236,1)</f>
        <v>0</v>
      </c>
      <c r="AK6" s="232" t="s">
        <v>8</v>
      </c>
      <c r="AL6" s="314">
        <f t="shared" si="3"/>
        <v>0</v>
      </c>
      <c r="AM6" s="315">
        <f t="shared" si="3"/>
        <v>8.3333333333333329E-2</v>
      </c>
      <c r="AN6" s="315">
        <f t="shared" si="3"/>
        <v>6.9444444444444448E-2</v>
      </c>
      <c r="AO6" s="315">
        <f t="shared" si="3"/>
        <v>0</v>
      </c>
      <c r="AP6" s="315">
        <f t="shared" si="3"/>
        <v>0</v>
      </c>
      <c r="AQ6" s="316">
        <f t="shared" si="3"/>
        <v>0</v>
      </c>
      <c r="AR6" s="171"/>
      <c r="AS6" s="232" t="s">
        <v>8</v>
      </c>
      <c r="AT6" s="314">
        <f t="shared" si="5"/>
        <v>0.1111111111111111</v>
      </c>
      <c r="AU6" s="315">
        <f t="shared" si="6"/>
        <v>0</v>
      </c>
      <c r="AV6" s="315">
        <f t="shared" si="7"/>
        <v>0</v>
      </c>
      <c r="AW6" s="315">
        <f t="shared" si="8"/>
        <v>0</v>
      </c>
      <c r="AX6" s="315">
        <f t="shared" si="9"/>
        <v>0</v>
      </c>
      <c r="AY6" s="315">
        <f t="shared" si="10"/>
        <v>0</v>
      </c>
      <c r="AZ6" s="315">
        <f t="shared" si="11"/>
        <v>0</v>
      </c>
      <c r="BA6" s="315">
        <f t="shared" si="12"/>
        <v>0</v>
      </c>
      <c r="BB6" s="316">
        <f t="shared" si="13"/>
        <v>0</v>
      </c>
    </row>
    <row r="7" spans="1:54" ht="23.25" customHeight="1" thickBot="1" x14ac:dyDescent="0.3">
      <c r="A7" s="153" t="s">
        <v>10</v>
      </c>
      <c r="B7" s="31">
        <f>'Evidence-Based Practices'!AN237</f>
        <v>16</v>
      </c>
      <c r="C7" s="165">
        <f t="shared" si="1"/>
        <v>0.22222222222222221</v>
      </c>
      <c r="D7" s="166">
        <f t="shared" si="2"/>
        <v>6.8376068376068383E-2</v>
      </c>
      <c r="E7" s="42"/>
      <c r="F7" s="42"/>
      <c r="G7" s="148" t="s">
        <v>1647</v>
      </c>
      <c r="H7" s="48">
        <f>'Evidence-Based Practices'!BL237</f>
        <v>20</v>
      </c>
      <c r="I7" s="172"/>
      <c r="J7" s="42"/>
      <c r="K7" s="42"/>
      <c r="L7" s="207" t="s">
        <v>1641</v>
      </c>
      <c r="M7" s="200">
        <f>COUNTIFS('Evidence-Based Practices'!AI3:AI236,"&gt;0",'Evidence-Based Practices'!AP3:AP236,0,'Evidence-Based Practices'!BE3:BE236,"&gt;0")</f>
        <v>24</v>
      </c>
      <c r="N7" s="201">
        <f t="shared" si="0"/>
        <v>0.10256410256410256</v>
      </c>
      <c r="Q7" s="254" t="s">
        <v>1771</v>
      </c>
      <c r="R7" s="226">
        <f>COUNTIFS('Evidence-Based Practices'!AM3:AM236,1,'Evidence-Based Practices'!BG3:BG236,1)</f>
        <v>1</v>
      </c>
      <c r="S7" s="226">
        <f>COUNTIFS('Evidence-Based Practices'!AM3:AM236,1,'Evidence-Based Practices'!BH3:BH236,1)</f>
        <v>0</v>
      </c>
      <c r="T7" s="226">
        <f>COUNTIFS('Evidence-Based Practices'!AM3:AM236,1,'Evidence-Based Practices'!BI3:BI236,1)</f>
        <v>3</v>
      </c>
      <c r="U7" s="226">
        <f>COUNTIFS('Evidence-Based Practices'!AM3:AM236,1,'Evidence-Based Practices'!BJ3:BJ236,1)</f>
        <v>1</v>
      </c>
      <c r="V7" s="226">
        <f>COUNTIFS('Evidence-Based Practices'!AM5:AM238,1,'Evidence-Based Practices'!BK5:BK238,1)</f>
        <v>1</v>
      </c>
      <c r="W7" s="256">
        <f>COUNTIFS('Evidence-Based Practices'!AM3:AM236,1,'Evidence-Based Practices'!BL3:BL236,1)</f>
        <v>0</v>
      </c>
      <c r="X7" s="251"/>
      <c r="Y7" s="254" t="s">
        <v>1771</v>
      </c>
      <c r="Z7" s="300">
        <f>COUNTIFS('Evidence-Based Practices'!AM3:AM236,1,'Evidence-Based Practices'!BN3:BN236,1)</f>
        <v>3</v>
      </c>
      <c r="AA7" s="288">
        <f>COUNTIFS('Evidence-Based Practices'!AM3:AM236,1,'Evidence-Based Practices'!BO3:BO236,1)</f>
        <v>2</v>
      </c>
      <c r="AB7" s="288">
        <f>COUNTIFS('Evidence-Based Practices'!AM3:AM236,1,'Evidence-Based Practices'!BP3:BP236,1)</f>
        <v>0</v>
      </c>
      <c r="AC7" s="288">
        <f>COUNTIFS('Evidence-Based Practices'!AM3:AM236,1,'Evidence-Based Practices'!BQ3:BQ236,1)</f>
        <v>0</v>
      </c>
      <c r="AD7" s="288">
        <f>COUNTIFS('Evidence-Based Practices'!AM3:AM236,1,'Evidence-Based Practices'!BR3:BR236,1)</f>
        <v>0</v>
      </c>
      <c r="AE7" s="288">
        <f>COUNTIFS('Evidence-Based Practices'!AM3:AM236,1,'Evidence-Based Practices'!BS3:BS236,1)</f>
        <v>0</v>
      </c>
      <c r="AF7" s="288">
        <f>COUNTIFS('Evidence-Based Practices'!AM3:AM236,1,'Evidence-Based Practices'!BT3:BT236,1)</f>
        <v>0</v>
      </c>
      <c r="AG7" s="288">
        <f>COUNTIFS('Evidence-Based Practices'!AM3:AM236,1,'Evidence-Based Practices'!BU3:BU236,1)</f>
        <v>2</v>
      </c>
      <c r="AH7" s="301">
        <f>COUNTIFS('Evidence-Based Practices'!AM3:AM236,1,'Evidence-Based Practices'!BV3:BV236,1)</f>
        <v>0</v>
      </c>
      <c r="AK7" s="232" t="s">
        <v>9</v>
      </c>
      <c r="AL7" s="314">
        <f t="shared" si="3"/>
        <v>1.3888888888888888E-2</v>
      </c>
      <c r="AM7" s="315">
        <f t="shared" si="3"/>
        <v>0</v>
      </c>
      <c r="AN7" s="315">
        <f t="shared" si="3"/>
        <v>4.1666666666666664E-2</v>
      </c>
      <c r="AO7" s="315">
        <f t="shared" si="3"/>
        <v>1.3888888888888888E-2</v>
      </c>
      <c r="AP7" s="315">
        <f t="shared" si="3"/>
        <v>1.3888888888888888E-2</v>
      </c>
      <c r="AQ7" s="316">
        <f t="shared" si="3"/>
        <v>0</v>
      </c>
      <c r="AR7" s="171"/>
      <c r="AS7" s="232" t="s">
        <v>9</v>
      </c>
      <c r="AT7" s="314">
        <f t="shared" si="5"/>
        <v>4.1666666666666664E-2</v>
      </c>
      <c r="AU7" s="315">
        <f t="shared" si="6"/>
        <v>2.7777777777777776E-2</v>
      </c>
      <c r="AV7" s="315">
        <f t="shared" si="7"/>
        <v>0</v>
      </c>
      <c r="AW7" s="315">
        <f t="shared" si="8"/>
        <v>0</v>
      </c>
      <c r="AX7" s="315">
        <f t="shared" si="9"/>
        <v>0</v>
      </c>
      <c r="AY7" s="315">
        <f t="shared" si="10"/>
        <v>0</v>
      </c>
      <c r="AZ7" s="315">
        <f t="shared" si="11"/>
        <v>0</v>
      </c>
      <c r="BA7" s="315">
        <f t="shared" si="12"/>
        <v>2.7777777777777776E-2</v>
      </c>
      <c r="BB7" s="316">
        <f t="shared" si="13"/>
        <v>0</v>
      </c>
    </row>
    <row r="8" spans="1:54" ht="23.25" customHeight="1" thickBot="1" x14ac:dyDescent="0.3">
      <c r="A8" s="154" t="s">
        <v>11</v>
      </c>
      <c r="B8" s="31">
        <f>'Evidence-Based Practices'!AO237</f>
        <v>0</v>
      </c>
      <c r="C8" s="165">
        <f t="shared" si="1"/>
        <v>0</v>
      </c>
      <c r="D8" s="166">
        <f t="shared" si="2"/>
        <v>0</v>
      </c>
      <c r="E8" s="42"/>
      <c r="F8" s="42"/>
      <c r="G8" s="149" t="s">
        <v>1650</v>
      </c>
      <c r="H8" s="150">
        <f>COUNTA('Evidence-Based Practices'!A3:A236)</f>
        <v>234</v>
      </c>
      <c r="I8" s="177">
        <f>H8/H8</f>
        <v>1</v>
      </c>
      <c r="J8" s="42"/>
      <c r="K8" s="42"/>
      <c r="L8" s="207" t="s">
        <v>1639</v>
      </c>
      <c r="M8" s="200">
        <f>COUNTIFS('Evidence-Based Practices'!AI3:AI236,"&gt;0",'Evidence-Based Practices'!AP3:AP236,"&gt;0",'Evidence-Based Practices'!BE3:BE236,"&gt;0")</f>
        <v>2</v>
      </c>
      <c r="N8" s="201">
        <f t="shared" si="0"/>
        <v>8.5470085470085479E-3</v>
      </c>
      <c r="Q8" s="254" t="s">
        <v>1775</v>
      </c>
      <c r="R8" s="226">
        <f>COUNTIFS('Evidence-Based Practices'!AN3:AN236,1,'Evidence-Based Practices'!BG3:BG236,1)</f>
        <v>0</v>
      </c>
      <c r="S8" s="226">
        <f>COUNTIFS('Evidence-Based Practices'!AN3:AN236,1,'Evidence-Based Practices'!BH3:BH236,1)</f>
        <v>1</v>
      </c>
      <c r="T8" s="226">
        <f>COUNTIFS('Evidence-Based Practices'!AN3:AN236,1,'Evidence-Based Practices'!BI3:BI236,1)</f>
        <v>6</v>
      </c>
      <c r="U8" s="226">
        <f>COUNTIFS('Evidence-Based Practices'!AN3:AN236,1,'Evidence-Based Practices'!BJ3:BJ236,1)</f>
        <v>10</v>
      </c>
      <c r="V8" s="226">
        <f>COUNTIFS('Evidence-Based Practices'!AN5:AN238,1,'Evidence-Based Practices'!BK5:BK238,1)</f>
        <v>7</v>
      </c>
      <c r="W8" s="256">
        <f>COUNTIFS('Evidence-Based Practices'!AN3:AN236,1,'Evidence-Based Practices'!BL3:BL236,1)</f>
        <v>2</v>
      </c>
      <c r="X8" s="251"/>
      <c r="Y8" s="254" t="s">
        <v>1775</v>
      </c>
      <c r="Z8" s="300">
        <f>COUNTIFS('Evidence-Based Practices'!AN3:AN236,1,'Evidence-Based Practices'!BN3:BN236,1)</f>
        <v>5</v>
      </c>
      <c r="AA8" s="288">
        <f>COUNTIFS('Evidence-Based Practices'!AN3:AN236,1,'Evidence-Based Practices'!BO3:BO236,1)</f>
        <v>3</v>
      </c>
      <c r="AB8" s="288">
        <f>COUNTIFS('Evidence-Based Practices'!AN3:AN236,1,'Evidence-Based Practices'!BP3:BP236,1)</f>
        <v>0</v>
      </c>
      <c r="AC8" s="288">
        <f>COUNTIFS('Evidence-Based Practices'!AN3:AN236,1,'Evidence-Based Practices'!BQ3:BQ236,1)</f>
        <v>0</v>
      </c>
      <c r="AD8" s="288">
        <f>COUNTIFS('Evidence-Based Practices'!AN3:AN236,1,'Evidence-Based Practices'!BR3:BR236,1)</f>
        <v>1</v>
      </c>
      <c r="AE8" s="288">
        <f>COUNTIFS('Evidence-Based Practices'!AN3:AN236,1,'Evidence-Based Practices'!BS3:BS236,1)</f>
        <v>0</v>
      </c>
      <c r="AF8" s="288">
        <f>COUNTIFS('Evidence-Based Practices'!AN3:AN236,1,'Evidence-Based Practices'!BT3:BT236,1)</f>
        <v>1</v>
      </c>
      <c r="AG8" s="288">
        <f>COUNTIFS('Evidence-Based Practices'!AN3:AN236,1,'Evidence-Based Practices'!BU3:BU236,1)</f>
        <v>5</v>
      </c>
      <c r="AH8" s="301">
        <f>COUNTIFS('Evidence-Based Practices'!AN3:AN236,1,'Evidence-Based Practices'!BV3:BV236,1)</f>
        <v>5</v>
      </c>
      <c r="AK8" s="232" t="s">
        <v>10</v>
      </c>
      <c r="AL8" s="314">
        <f t="shared" si="3"/>
        <v>0</v>
      </c>
      <c r="AM8" s="315">
        <f t="shared" si="3"/>
        <v>1.3888888888888888E-2</v>
      </c>
      <c r="AN8" s="315">
        <f t="shared" si="3"/>
        <v>8.3333333333333329E-2</v>
      </c>
      <c r="AO8" s="315">
        <f t="shared" si="3"/>
        <v>0.1388888888888889</v>
      </c>
      <c r="AP8" s="315">
        <f t="shared" si="3"/>
        <v>9.7222222222222224E-2</v>
      </c>
      <c r="AQ8" s="316">
        <f t="shared" si="3"/>
        <v>2.7777777777777776E-2</v>
      </c>
      <c r="AR8" s="171"/>
      <c r="AS8" s="232" t="s">
        <v>10</v>
      </c>
      <c r="AT8" s="314">
        <f t="shared" si="5"/>
        <v>6.9444444444444448E-2</v>
      </c>
      <c r="AU8" s="315">
        <f t="shared" si="6"/>
        <v>4.1666666666666664E-2</v>
      </c>
      <c r="AV8" s="315">
        <f t="shared" si="7"/>
        <v>0</v>
      </c>
      <c r="AW8" s="315">
        <f t="shared" si="8"/>
        <v>0</v>
      </c>
      <c r="AX8" s="315">
        <f t="shared" si="9"/>
        <v>1.3888888888888888E-2</v>
      </c>
      <c r="AY8" s="315">
        <f t="shared" si="10"/>
        <v>0</v>
      </c>
      <c r="AZ8" s="315">
        <f t="shared" si="11"/>
        <v>1.3888888888888888E-2</v>
      </c>
      <c r="BA8" s="315">
        <f t="shared" si="12"/>
        <v>6.9444444444444448E-2</v>
      </c>
      <c r="BB8" s="316">
        <f t="shared" si="13"/>
        <v>6.9444444444444448E-2</v>
      </c>
    </row>
    <row r="9" spans="1:54" ht="23.25" customHeight="1" thickBot="1" x14ac:dyDescent="0.3">
      <c r="A9" s="34" t="s">
        <v>1648</v>
      </c>
      <c r="B9" s="35">
        <f>COUNTIF('Evidence-Based Practices'!AP3:AP236,"&gt;0")</f>
        <v>72</v>
      </c>
      <c r="C9" s="167">
        <f>B9/B9</f>
        <v>1</v>
      </c>
      <c r="D9" s="168">
        <f>B9/B37</f>
        <v>0.30769230769230771</v>
      </c>
      <c r="E9" s="42"/>
      <c r="F9" s="42"/>
      <c r="G9" s="218" t="s">
        <v>265</v>
      </c>
      <c r="H9" s="215" t="s">
        <v>267</v>
      </c>
      <c r="I9" s="216" t="s">
        <v>263</v>
      </c>
      <c r="J9" s="42"/>
      <c r="K9" s="42"/>
      <c r="L9" s="212" t="s">
        <v>1640</v>
      </c>
      <c r="M9" s="204">
        <f>COUNTA('Evidence-Based Practices'!A3:A236)</f>
        <v>234</v>
      </c>
      <c r="N9" s="205">
        <f t="shared" si="0"/>
        <v>1</v>
      </c>
      <c r="Q9" s="255" t="s">
        <v>1776</v>
      </c>
      <c r="R9" s="264">
        <f>COUNTIFS('Evidence-Based Practices'!AO3:AO236,1,'Evidence-Based Practices'!BG3:BG236,1)</f>
        <v>0</v>
      </c>
      <c r="S9" s="264">
        <f>COUNTIFS('Evidence-Based Practices'!AO3:AO236,1,'Evidence-Based Practices'!BH3:BH236,1)</f>
        <v>0</v>
      </c>
      <c r="T9" s="264">
        <f>COUNTIFS('Evidence-Based Practices'!AO3:AO236,1,'Evidence-Based Practices'!BI3:BI236,1)</f>
        <v>0</v>
      </c>
      <c r="U9" s="264">
        <f>COUNTIFS('Evidence-Based Practices'!AO3:AO236,1,'Evidence-Based Practices'!BJ3:BJ236,1)</f>
        <v>0</v>
      </c>
      <c r="V9" s="264">
        <f>COUNTIFS('Evidence-Based Practices'!AO5:AO238,1,'Evidence-Based Practices'!BK5:BK238,1)</f>
        <v>0</v>
      </c>
      <c r="W9" s="265">
        <f>COUNTIFS('Evidence-Based Practices'!AO3:AO236,1,'Evidence-Based Practices'!BL3:BL236,1)</f>
        <v>0</v>
      </c>
      <c r="X9" s="251"/>
      <c r="Y9" s="255" t="s">
        <v>1776</v>
      </c>
      <c r="Z9" s="302">
        <f>COUNTIFS('Evidence-Based Practices'!AO3:AO236,1,'Evidence-Based Practices'!BN3:BN236,1)</f>
        <v>0</v>
      </c>
      <c r="AA9" s="264">
        <f>COUNTIFS('Evidence-Based Practices'!AO3:AO236,1,'Evidence-Based Practices'!BO3:BO236,1)</f>
        <v>0</v>
      </c>
      <c r="AB9" s="264">
        <f>COUNTIFS('Evidence-Based Practices'!AO3:AO236,1,'Evidence-Based Practices'!BP3:BP236,1)</f>
        <v>0</v>
      </c>
      <c r="AC9" s="264">
        <f>COUNTIFS('Evidence-Based Practices'!AO3:AO236,1,'Evidence-Based Practices'!BQ3:BQ236,1)</f>
        <v>0</v>
      </c>
      <c r="AD9" s="264">
        <f>COUNTIFS('Evidence-Based Practices'!AO3:AO236,1,'Evidence-Based Practices'!BR3:BR236,1)</f>
        <v>0</v>
      </c>
      <c r="AE9" s="264">
        <f>COUNTIFS('Evidence-Based Practices'!AO3:AO236,1,'Evidence-Based Practices'!BS3:BS236,1)</f>
        <v>0</v>
      </c>
      <c r="AF9" s="264">
        <f>COUNTIFS('Evidence-Based Practices'!AO3:AO236,1,'Evidence-Based Practices'!BT3:BT236,1)</f>
        <v>0</v>
      </c>
      <c r="AG9" s="264">
        <f>COUNTIFS('Evidence-Based Practices'!AO3:AO236,1,'Evidence-Based Practices'!BU3:BU236,1)</f>
        <v>0</v>
      </c>
      <c r="AH9" s="303">
        <f>COUNTIFS('Evidence-Based Practices'!AO3:AO236,1,'Evidence-Based Practices'!BV3:BV236,1)</f>
        <v>0</v>
      </c>
      <c r="AK9" s="232" t="s">
        <v>11</v>
      </c>
      <c r="AL9" s="317">
        <f t="shared" si="3"/>
        <v>0</v>
      </c>
      <c r="AM9" s="318">
        <f t="shared" si="3"/>
        <v>0</v>
      </c>
      <c r="AN9" s="318">
        <f t="shared" si="3"/>
        <v>0</v>
      </c>
      <c r="AO9" s="318">
        <f t="shared" si="3"/>
        <v>0</v>
      </c>
      <c r="AP9" s="318">
        <f t="shared" si="3"/>
        <v>0</v>
      </c>
      <c r="AQ9" s="319">
        <f t="shared" si="3"/>
        <v>0</v>
      </c>
      <c r="AR9" s="171"/>
      <c r="AS9" s="232" t="s">
        <v>11</v>
      </c>
      <c r="AT9" s="323">
        <f t="shared" si="5"/>
        <v>0</v>
      </c>
      <c r="AU9" s="324">
        <f t="shared" si="6"/>
        <v>0</v>
      </c>
      <c r="AV9" s="324">
        <f t="shared" si="7"/>
        <v>0</v>
      </c>
      <c r="AW9" s="324">
        <f t="shared" si="8"/>
        <v>0</v>
      </c>
      <c r="AX9" s="324">
        <f t="shared" si="9"/>
        <v>0</v>
      </c>
      <c r="AY9" s="324">
        <f t="shared" si="10"/>
        <v>0</v>
      </c>
      <c r="AZ9" s="324">
        <f t="shared" si="11"/>
        <v>0</v>
      </c>
      <c r="BA9" s="324">
        <f t="shared" si="12"/>
        <v>0</v>
      </c>
      <c r="BB9" s="325">
        <f t="shared" si="13"/>
        <v>0</v>
      </c>
    </row>
    <row r="10" spans="1:54" ht="23.25" customHeight="1" thickBot="1" x14ac:dyDescent="0.3">
      <c r="A10" s="429" t="s">
        <v>262</v>
      </c>
      <c r="B10" s="430"/>
      <c r="C10" s="430"/>
      <c r="D10" s="431"/>
      <c r="E10" s="42"/>
      <c r="F10" s="42"/>
      <c r="G10" s="151" t="s">
        <v>36</v>
      </c>
      <c r="H10" s="48">
        <f>'Evidence-Based Practices'!BN237</f>
        <v>92</v>
      </c>
      <c r="I10" s="172">
        <f>H10/$H$19</f>
        <v>0.39316239316239315</v>
      </c>
      <c r="J10" s="42"/>
      <c r="K10" s="42"/>
      <c r="L10" s="1"/>
      <c r="M10" s="1"/>
      <c r="N10" s="1"/>
      <c r="Q10" s="34" t="s">
        <v>1777</v>
      </c>
      <c r="R10" s="277">
        <f>COUNTIFS('Evidence-Based Practices'!AP3:AP236,"&gt;0",'Evidence-Based Practices'!BG3:BG236,1)</f>
        <v>17</v>
      </c>
      <c r="S10" s="278">
        <f>COUNTIFS('Evidence-Based Practices'!AP3:AP236,"&gt;0",'Evidence-Based Practices'!BH3:BH236,1)</f>
        <v>41</v>
      </c>
      <c r="T10" s="278">
        <f>COUNTIFS('Evidence-Based Practices'!AP3:AP236,"&gt;0",'Evidence-Based Practices'!BI3:BI236,1)</f>
        <v>43</v>
      </c>
      <c r="U10" s="278">
        <f>COUNTIFS('Evidence-Based Practices'!AP3:AP236,"&gt;0",'Evidence-Based Practices'!BJ3:BJ236,1)</f>
        <v>23</v>
      </c>
      <c r="V10" s="278">
        <f>COUNTIFS('Evidence-Based Practices'!AP3:AP236,"&gt;0",'Evidence-Based Practices'!BK3:BK236,1)</f>
        <v>24</v>
      </c>
      <c r="W10" s="279">
        <f>COUNTIFS('Evidence-Based Practices'!AP3:AP236,"&gt;0",'Evidence-Based Practices'!BL3:BL236,1)</f>
        <v>3</v>
      </c>
      <c r="X10" s="252"/>
      <c r="Y10" s="34" t="s">
        <v>1777</v>
      </c>
      <c r="Z10" s="277">
        <f>COUNTIFS('Evidence-Based Practices'!AP3:AP236,"&gt;0",'Evidence-Based Practices'!BN3:BN236,1)</f>
        <v>41</v>
      </c>
      <c r="AA10" s="278">
        <f>COUNTIFS('Evidence-Based Practices'!AP3:AP236,"&gt;0",'Evidence-Based Practices'!BO3:BO236,1)</f>
        <v>19</v>
      </c>
      <c r="AB10" s="278">
        <f>COUNTIFS('Evidence-Based Practices'!AP3:AP236,"&gt;0",'Evidence-Based Practices'!BP3:BP236,1)</f>
        <v>0</v>
      </c>
      <c r="AC10" s="278">
        <f>COUNTIFS('Evidence-Based Practices'!AP3:AP236,"&gt;0",'Evidence-Based Practices'!BQ3:BQ236,1)</f>
        <v>3</v>
      </c>
      <c r="AD10" s="278">
        <f>COUNTIFS('Evidence-Based Practices'!AP3:AP236,"&gt;0",'Evidence-Based Practices'!BR3:BR236,1)</f>
        <v>9</v>
      </c>
      <c r="AE10" s="278">
        <f>COUNTIFS('Evidence-Based Practices'!AP3:AP236,"&gt;0",'Evidence-Based Practices'!BS3:BS236,1)</f>
        <v>5</v>
      </c>
      <c r="AF10" s="278">
        <f>COUNTIFS('Evidence-Based Practices'!AP3:AP236,"&gt;0",'Evidence-Based Practices'!BT3:BT236,1)</f>
        <v>1</v>
      </c>
      <c r="AG10" s="278">
        <f>COUNTIFS('Evidence-Based Practices'!AP3:AP236,"&gt;0",'Evidence-Based Practices'!BU3:BU236,1)</f>
        <v>25</v>
      </c>
      <c r="AH10" s="279">
        <f>COUNTIFS('Evidence-Based Practices'!AP3:AP236,"&gt;0",'Evidence-Based Practices'!BV3:BV236,1)</f>
        <v>5</v>
      </c>
      <c r="AK10" s="242" t="s">
        <v>1804</v>
      </c>
      <c r="AL10" s="329">
        <f t="shared" si="3"/>
        <v>0.2361111111111111</v>
      </c>
      <c r="AM10" s="330">
        <f t="shared" si="3"/>
        <v>0.56944444444444442</v>
      </c>
      <c r="AN10" s="330">
        <f t="shared" si="3"/>
        <v>0.59722222222222221</v>
      </c>
      <c r="AO10" s="330">
        <f t="shared" si="3"/>
        <v>0.31944444444444442</v>
      </c>
      <c r="AP10" s="330">
        <f t="shared" si="3"/>
        <v>0.33333333333333331</v>
      </c>
      <c r="AQ10" s="331">
        <f t="shared" si="3"/>
        <v>4.1666666666666664E-2</v>
      </c>
      <c r="AR10" s="290"/>
      <c r="AS10" s="242" t="s">
        <v>1804</v>
      </c>
      <c r="AT10" s="329">
        <f t="shared" si="5"/>
        <v>0.56944444444444442</v>
      </c>
      <c r="AU10" s="330">
        <f t="shared" si="6"/>
        <v>0.2638888888888889</v>
      </c>
      <c r="AV10" s="330">
        <f t="shared" si="7"/>
        <v>0</v>
      </c>
      <c r="AW10" s="330">
        <f t="shared" si="8"/>
        <v>4.1666666666666664E-2</v>
      </c>
      <c r="AX10" s="330">
        <f t="shared" si="9"/>
        <v>0.125</v>
      </c>
      <c r="AY10" s="330">
        <f t="shared" si="10"/>
        <v>6.9444444444444448E-2</v>
      </c>
      <c r="AZ10" s="330">
        <f t="shared" si="11"/>
        <v>1.3888888888888888E-2</v>
      </c>
      <c r="BA10" s="330">
        <f t="shared" si="12"/>
        <v>0.34722222222222221</v>
      </c>
      <c r="BB10" s="331">
        <f t="shared" si="13"/>
        <v>6.9444444444444448E-2</v>
      </c>
    </row>
    <row r="11" spans="1:54" ht="23.25" customHeight="1" thickBot="1" x14ac:dyDescent="0.3">
      <c r="A11" s="156" t="s">
        <v>14</v>
      </c>
      <c r="B11" s="37">
        <f>'Evidence-Based Practices'!AQ237</f>
        <v>68</v>
      </c>
      <c r="C11" s="165">
        <f t="shared" ref="C11:C24" si="14">B11/$B$25</f>
        <v>0.57627118644067798</v>
      </c>
      <c r="D11" s="166">
        <f t="shared" ref="D11:D24" si="15">B11/$B$37</f>
        <v>0.29059829059829062</v>
      </c>
      <c r="E11" s="42"/>
      <c r="F11" s="42"/>
      <c r="G11" s="151" t="s">
        <v>37</v>
      </c>
      <c r="H11" s="48">
        <f>'Evidence-Based Practices'!BO237</f>
        <v>39</v>
      </c>
      <c r="I11" s="172">
        <f t="shared" ref="I11:I18" si="16">H11/$H$19</f>
        <v>0.16666666666666666</v>
      </c>
      <c r="J11" s="42"/>
      <c r="K11" s="42"/>
      <c r="Q11" s="52" t="s">
        <v>262</v>
      </c>
      <c r="R11" s="36"/>
      <c r="S11" s="36"/>
      <c r="T11" s="36"/>
      <c r="U11" s="36"/>
      <c r="V11" s="36"/>
      <c r="W11" s="239"/>
      <c r="X11" s="31"/>
      <c r="Y11" s="52" t="s">
        <v>262</v>
      </c>
      <c r="Z11" s="36"/>
      <c r="AA11" s="36"/>
      <c r="AB11" s="36"/>
      <c r="AC11" s="36"/>
      <c r="AD11" s="36"/>
      <c r="AE11" s="36"/>
      <c r="AF11" s="36"/>
      <c r="AG11" s="36"/>
      <c r="AH11" s="239"/>
      <c r="AK11" s="52" t="s">
        <v>1806</v>
      </c>
      <c r="AL11" s="169"/>
      <c r="AM11" s="169"/>
      <c r="AN11" s="169"/>
      <c r="AO11" s="169"/>
      <c r="AP11" s="169"/>
      <c r="AQ11" s="170"/>
      <c r="AR11" s="171"/>
      <c r="AS11" s="52" t="s">
        <v>1806</v>
      </c>
      <c r="AT11" s="169"/>
      <c r="AU11" s="169"/>
      <c r="AV11" s="169"/>
      <c r="AW11" s="169"/>
      <c r="AX11" s="169"/>
      <c r="AY11" s="169"/>
      <c r="AZ11" s="169"/>
      <c r="BA11" s="169"/>
      <c r="BB11" s="170"/>
    </row>
    <row r="12" spans="1:54" ht="23.25" customHeight="1" x14ac:dyDescent="0.25">
      <c r="A12" s="157" t="s">
        <v>15</v>
      </c>
      <c r="B12" s="31">
        <f>'Evidence-Based Practices'!AR237</f>
        <v>4</v>
      </c>
      <c r="C12" s="165">
        <f t="shared" si="14"/>
        <v>3.3898305084745763E-2</v>
      </c>
      <c r="D12" s="166">
        <f t="shared" si="15"/>
        <v>1.7094017094017096E-2</v>
      </c>
      <c r="E12" s="43"/>
      <c r="F12" s="43"/>
      <c r="G12" s="151" t="s">
        <v>38</v>
      </c>
      <c r="H12" s="48">
        <f>'Evidence-Based Practices'!BP237</f>
        <v>3</v>
      </c>
      <c r="I12" s="172">
        <f t="shared" si="16"/>
        <v>1.282051282051282E-2</v>
      </c>
      <c r="J12" s="43"/>
      <c r="K12" s="43"/>
      <c r="Q12" s="257" t="s">
        <v>1778</v>
      </c>
      <c r="R12" s="269">
        <f>COUNTIFS('Evidence-Based Practices'!AQ3:AQ236,1,'Evidence-Based Practices'!BG3:BG236,1)</f>
        <v>2</v>
      </c>
      <c r="S12" s="269">
        <f>COUNTIFS('Evidence-Based Practices'!AQ3:AQ236,1,'Evidence-Based Practices'!BH3:BH236,1)</f>
        <v>4</v>
      </c>
      <c r="T12" s="269">
        <f>COUNTIFS('Evidence-Based Practices'!AQ3:AQ236,1,'Evidence-Based Practices'!BI3:BI236,1)</f>
        <v>42</v>
      </c>
      <c r="U12" s="269">
        <f>COUNTIFS('Evidence-Based Practices'!AQ3:AQ236,1,'Evidence-Based Practices'!BJ3:BJ236,1)</f>
        <v>50</v>
      </c>
      <c r="V12" s="269">
        <f>COUNTIFS('Evidence-Based Practices'!AQ3:AQ236,1,'Evidence-Based Practices'!BK3:BK236,1)</f>
        <v>46</v>
      </c>
      <c r="W12" s="269">
        <f>COUNTIFS('Evidence-Based Practices'!AQ3:AQ236,1,'Evidence-Based Practices'!BL3:BL236,1)</f>
        <v>6</v>
      </c>
      <c r="X12" s="31"/>
      <c r="Y12" s="257" t="s">
        <v>1778</v>
      </c>
      <c r="Z12" s="269">
        <f>COUNTIFS('Evidence-Based Practices'!AQ3:AQ236,1,'Evidence-Based Practices'!BN3:BN236,1)</f>
        <v>6</v>
      </c>
      <c r="AA12" s="269">
        <f>COUNTIFS('Evidence-Based Practices'!AQ3:AQ236,1,'Evidence-Based Practices'!BO3:BO236,1)</f>
        <v>2</v>
      </c>
      <c r="AB12" s="269">
        <f>COUNTIFS('Evidence-Based Practices'!AQ3:AQ236,1,'Evidence-Based Practices'!BP3:BP236,1)</f>
        <v>1</v>
      </c>
      <c r="AC12" s="269">
        <f>COUNTIFS('Evidence-Based Practices'!AQ3:AQ236,1,'Evidence-Based Practices'!BQ3:BQ236,1)</f>
        <v>0</v>
      </c>
      <c r="AD12" s="269">
        <f>COUNTIFS('Evidence-Based Practices'!AQ3:AQ236,1,'Evidence-Based Practices'!BR3:BR236,1)</f>
        <v>0</v>
      </c>
      <c r="AE12" s="269">
        <f>COUNTIFS('Evidence-Based Practices'!AQ3:AQ236,1,'Evidence-Based Practices'!BS3:BS236,1)</f>
        <v>1</v>
      </c>
      <c r="AF12" s="269">
        <f>COUNTIFS('Evidence-Based Practices'!AQ3:AQ236,1,'Evidence-Based Practices'!BT3:BT236,1)</f>
        <v>5</v>
      </c>
      <c r="AG12" s="269">
        <f>COUNTIFS('Evidence-Based Practices'!AQ3:AQ236,1,'Evidence-Based Practices'!BU3:BU236,1)</f>
        <v>18</v>
      </c>
      <c r="AH12" s="269">
        <f>COUNTIFS('Evidence-Based Practices'!AQ3:AQ236,1,'Evidence-Based Practices'!BV3:BV236,1)</f>
        <v>36</v>
      </c>
      <c r="AK12" s="237" t="s">
        <v>1689</v>
      </c>
      <c r="AL12" s="311">
        <f t="shared" ref="AL12:AL26" si="17">R12/$B$25</f>
        <v>1.6949152542372881E-2</v>
      </c>
      <c r="AM12" s="312">
        <f t="shared" ref="AM12:AM26" si="18">S12/$B$25</f>
        <v>3.3898305084745763E-2</v>
      </c>
      <c r="AN12" s="312">
        <f t="shared" ref="AN12:AN26" si="19">T12/$B$25</f>
        <v>0.3559322033898305</v>
      </c>
      <c r="AO12" s="312">
        <f t="shared" ref="AO12:AO26" si="20">U12/$B$25</f>
        <v>0.42372881355932202</v>
      </c>
      <c r="AP12" s="312">
        <f t="shared" ref="AP12:AP26" si="21">V12/$B$25</f>
        <v>0.38983050847457629</v>
      </c>
      <c r="AQ12" s="313">
        <f t="shared" ref="AQ12:AQ26" si="22">W12/$B$25</f>
        <v>5.0847457627118647E-2</v>
      </c>
      <c r="AR12" s="171"/>
      <c r="AS12" s="237" t="s">
        <v>1689</v>
      </c>
      <c r="AT12" s="311">
        <f>Z12/$B$25</f>
        <v>5.0847457627118647E-2</v>
      </c>
      <c r="AU12" s="312">
        <f t="shared" ref="AU12:BB12" si="23">AA12/$B$25</f>
        <v>1.6949152542372881E-2</v>
      </c>
      <c r="AV12" s="312">
        <f t="shared" si="23"/>
        <v>8.4745762711864406E-3</v>
      </c>
      <c r="AW12" s="312">
        <f t="shared" si="23"/>
        <v>0</v>
      </c>
      <c r="AX12" s="312">
        <f t="shared" si="23"/>
        <v>0</v>
      </c>
      <c r="AY12" s="312">
        <f t="shared" si="23"/>
        <v>8.4745762711864406E-3</v>
      </c>
      <c r="AZ12" s="312">
        <f t="shared" si="23"/>
        <v>4.2372881355932202E-2</v>
      </c>
      <c r="BA12" s="312">
        <f t="shared" si="23"/>
        <v>0.15254237288135594</v>
      </c>
      <c r="BB12" s="313">
        <f t="shared" si="23"/>
        <v>0.30508474576271188</v>
      </c>
    </row>
    <row r="13" spans="1:54" ht="23.25" customHeight="1" x14ac:dyDescent="0.25">
      <c r="A13" s="157" t="s">
        <v>16</v>
      </c>
      <c r="B13" s="31">
        <f>'Evidence-Based Practices'!AS237</f>
        <v>0</v>
      </c>
      <c r="C13" s="165">
        <f t="shared" si="14"/>
        <v>0</v>
      </c>
      <c r="D13" s="166">
        <f t="shared" si="15"/>
        <v>0</v>
      </c>
      <c r="E13" s="42"/>
      <c r="F13" s="42"/>
      <c r="G13" s="151" t="s">
        <v>39</v>
      </c>
      <c r="H13" s="48">
        <f>'Evidence-Based Practices'!BQ237</f>
        <v>7</v>
      </c>
      <c r="I13" s="172">
        <f t="shared" si="16"/>
        <v>2.9914529914529916E-2</v>
      </c>
      <c r="J13" s="42"/>
      <c r="K13" s="42"/>
      <c r="Q13" s="258" t="s">
        <v>1779</v>
      </c>
      <c r="R13" s="226">
        <f>COUNTIFS('Evidence-Based Practices'!AR3:AR236,1,'Evidence-Based Practices'!BG3:BG236,1)</f>
        <v>0</v>
      </c>
      <c r="S13" s="226">
        <f>COUNTIFS('Evidence-Based Practices'!AR3:AR236,1,'Evidence-Based Practices'!BH3:BH236,1)</f>
        <v>0</v>
      </c>
      <c r="T13" s="226">
        <f>COUNTIFS('Evidence-Based Practices'!AR3:AR236,1,'Evidence-Based Practices'!BI3:BI236,1)</f>
        <v>0</v>
      </c>
      <c r="U13" s="226">
        <f>COUNTIFS('Evidence-Based Practices'!AR3:AR236,1,'Evidence-Based Practices'!BJ3:BJ236,1)</f>
        <v>4</v>
      </c>
      <c r="V13" s="226">
        <f>COUNTIFS('Evidence-Based Practices'!AR3:AR236,1,'Evidence-Based Practices'!BK3:BK236,1)</f>
        <v>4</v>
      </c>
      <c r="W13" s="226">
        <f>COUNTIFS('Evidence-Based Practices'!AR3:AR236,1,'Evidence-Based Practices'!BL3:BL236,1)</f>
        <v>0</v>
      </c>
      <c r="X13" s="31"/>
      <c r="Y13" s="258" t="s">
        <v>1779</v>
      </c>
      <c r="Z13" s="226">
        <f>COUNTIFS('Evidence-Based Practices'!AR3:AR236,1,'Evidence-Based Practices'!BN3:BN236,1)</f>
        <v>0</v>
      </c>
      <c r="AA13" s="226">
        <f>COUNTIFS('Evidence-Based Practices'!AR3:AR236,1,'Evidence-Based Practices'!BO3:BO236,1)</f>
        <v>0</v>
      </c>
      <c r="AB13" s="226">
        <f>COUNTIFS('Evidence-Based Practices'!AR3:AR236,1,'Evidence-Based Practices'!BP3:BP236,1)</f>
        <v>0</v>
      </c>
      <c r="AC13" s="226">
        <f>COUNTIFS('Evidence-Based Practices'!AR3:AR236,1,'Evidence-Based Practices'!BQ3:BQ236,1)</f>
        <v>0</v>
      </c>
      <c r="AD13" s="226">
        <f>COUNTIFS('Evidence-Based Practices'!AR3:AR236,1,'Evidence-Based Practices'!BR3:BR236,1)</f>
        <v>0</v>
      </c>
      <c r="AE13" s="226">
        <f>COUNTIFS('Evidence-Based Practices'!AR3:AR236,1,'Evidence-Based Practices'!BS3:BS236,1)</f>
        <v>0</v>
      </c>
      <c r="AF13" s="226">
        <f>COUNTIFS('Evidence-Based Practices'!AR3:AR236,1,'Evidence-Based Practices'!BT3:BT236,1)</f>
        <v>0</v>
      </c>
      <c r="AG13" s="226">
        <f>COUNTIFS('Evidence-Based Practices'!AR3:AR236,1,'Evidence-Based Practices'!BU3:BU236,1)</f>
        <v>2</v>
      </c>
      <c r="AH13" s="226">
        <f>COUNTIFS('Evidence-Based Practices'!AR3:AR236,1,'Evidence-Based Practices'!BV3:BV236,1)</f>
        <v>2</v>
      </c>
      <c r="AK13" s="233" t="s">
        <v>15</v>
      </c>
      <c r="AL13" s="314">
        <f t="shared" si="17"/>
        <v>0</v>
      </c>
      <c r="AM13" s="315">
        <f t="shared" si="18"/>
        <v>0</v>
      </c>
      <c r="AN13" s="315">
        <f t="shared" si="19"/>
        <v>0</v>
      </c>
      <c r="AO13" s="315">
        <f t="shared" si="20"/>
        <v>3.3898305084745763E-2</v>
      </c>
      <c r="AP13" s="315">
        <f t="shared" si="21"/>
        <v>3.3898305084745763E-2</v>
      </c>
      <c r="AQ13" s="316">
        <f t="shared" si="22"/>
        <v>0</v>
      </c>
      <c r="AR13" s="171"/>
      <c r="AS13" s="233" t="s">
        <v>15</v>
      </c>
      <c r="AT13" s="314">
        <f t="shared" ref="AT13:AT26" si="24">Z13/$B$25</f>
        <v>0</v>
      </c>
      <c r="AU13" s="315">
        <f t="shared" ref="AU13:AU26" si="25">AA13/$B$25</f>
        <v>0</v>
      </c>
      <c r="AV13" s="315">
        <f t="shared" ref="AV13:AV26" si="26">AB13/$B$25</f>
        <v>0</v>
      </c>
      <c r="AW13" s="315">
        <f t="shared" ref="AW13:AW26" si="27">AC13/$B$25</f>
        <v>0</v>
      </c>
      <c r="AX13" s="315">
        <f t="shared" ref="AX13:AX26" si="28">AD13/$B$25</f>
        <v>0</v>
      </c>
      <c r="AY13" s="315">
        <f t="shared" ref="AY13:AY26" si="29">AE13/$B$25</f>
        <v>0</v>
      </c>
      <c r="AZ13" s="315">
        <f t="shared" ref="AZ13:AZ26" si="30">AF13/$B$25</f>
        <v>0</v>
      </c>
      <c r="BA13" s="315">
        <f t="shared" ref="BA13:BA26" si="31">AG13/$B$25</f>
        <v>1.6949152542372881E-2</v>
      </c>
      <c r="BB13" s="316">
        <f t="shared" ref="BB13:BB26" si="32">AH13/$B$25</f>
        <v>1.6949152542372881E-2</v>
      </c>
    </row>
    <row r="14" spans="1:54" ht="23.25" customHeight="1" x14ac:dyDescent="0.25">
      <c r="A14" s="157" t="s">
        <v>17</v>
      </c>
      <c r="B14" s="31">
        <f>'Evidence-Based Practices'!AT237</f>
        <v>0</v>
      </c>
      <c r="C14" s="165">
        <f t="shared" si="14"/>
        <v>0</v>
      </c>
      <c r="D14" s="166">
        <f t="shared" si="15"/>
        <v>0</v>
      </c>
      <c r="E14" s="42"/>
      <c r="F14" s="42"/>
      <c r="G14" s="151" t="s">
        <v>40</v>
      </c>
      <c r="H14" s="48">
        <f>'Evidence-Based Practices'!BR237</f>
        <v>16</v>
      </c>
      <c r="I14" s="172">
        <f t="shared" si="16"/>
        <v>6.8376068376068383E-2</v>
      </c>
      <c r="J14" s="42"/>
      <c r="K14" s="42"/>
      <c r="Q14" s="258" t="s">
        <v>1780</v>
      </c>
      <c r="R14" s="226">
        <f>COUNTIFS('Evidence-Based Practices'!AS3:AS236,1,'Evidence-Based Practices'!BG3:BG236,1)</f>
        <v>0</v>
      </c>
      <c r="S14" s="226">
        <f>COUNTIFS('Evidence-Based Practices'!AS3:AS236,1,'Evidence-Based Practices'!BH3:BH236,1)</f>
        <v>0</v>
      </c>
      <c r="T14" s="226">
        <f>COUNTIFS('Evidence-Based Practices'!AS3:AS236,1,'Evidence-Based Practices'!BI3:BI236,1)</f>
        <v>0</v>
      </c>
      <c r="U14" s="226">
        <f>COUNTIFS('Evidence-Based Practices'!AS3:AS236,1,'Evidence-Based Practices'!BJ3:BJ236,1)</f>
        <v>0</v>
      </c>
      <c r="V14" s="226">
        <f>COUNTIFS('Evidence-Based Practices'!AS3:AS236,1,'Evidence-Based Practices'!BK3:BK236,1)</f>
        <v>0</v>
      </c>
      <c r="W14" s="226">
        <f>COUNTIFS('Evidence-Based Practices'!AS3:AS236,1,'Evidence-Based Practices'!BL3:BL236,1)</f>
        <v>0</v>
      </c>
      <c r="X14" s="31"/>
      <c r="Y14" s="258" t="s">
        <v>1780</v>
      </c>
      <c r="Z14" s="226">
        <f>COUNTIFS('Evidence-Based Practices'!AS3:AS236,1,'Evidence-Based Practices'!BN3:BN236,1)</f>
        <v>0</v>
      </c>
      <c r="AA14" s="226">
        <f>COUNTIFS('Evidence-Based Practices'!AS3:AS236,1,'Evidence-Based Practices'!BO3:BO236,1)</f>
        <v>0</v>
      </c>
      <c r="AB14" s="226">
        <f>COUNTIFS('Evidence-Based Practices'!AS3:AS236,1,'Evidence-Based Practices'!BP3:BP236,1)</f>
        <v>0</v>
      </c>
      <c r="AC14" s="226">
        <f>COUNTIFS('Evidence-Based Practices'!AS3:AS236,1,'Evidence-Based Practices'!BQ3:BQ236,1)</f>
        <v>0</v>
      </c>
      <c r="AD14" s="226">
        <f>COUNTIFS('Evidence-Based Practices'!AS3:AS236,1,'Evidence-Based Practices'!BR3:BR236,1)</f>
        <v>0</v>
      </c>
      <c r="AE14" s="226">
        <f>COUNTIFS('Evidence-Based Practices'!AS3:AS236,1,'Evidence-Based Practices'!BS3:BS236,1)</f>
        <v>0</v>
      </c>
      <c r="AF14" s="226">
        <f>COUNTIFS('Evidence-Based Practices'!AS3:AS236,1,'Evidence-Based Practices'!BT3:BT236,1)</f>
        <v>0</v>
      </c>
      <c r="AG14" s="226">
        <f>COUNTIFS('Evidence-Based Practices'!AS3:AS236,1,'Evidence-Based Practices'!BU3:BU236,1)</f>
        <v>0</v>
      </c>
      <c r="AH14" s="226">
        <f>COUNTIFS('Evidence-Based Practices'!AS3:AS236,1,'Evidence-Based Practices'!BV3:BV236,1)</f>
        <v>0</v>
      </c>
      <c r="AK14" s="233" t="s">
        <v>16</v>
      </c>
      <c r="AL14" s="314">
        <f t="shared" si="17"/>
        <v>0</v>
      </c>
      <c r="AM14" s="315">
        <f t="shared" si="18"/>
        <v>0</v>
      </c>
      <c r="AN14" s="315">
        <f t="shared" si="19"/>
        <v>0</v>
      </c>
      <c r="AO14" s="315">
        <f t="shared" si="20"/>
        <v>0</v>
      </c>
      <c r="AP14" s="315">
        <f t="shared" si="21"/>
        <v>0</v>
      </c>
      <c r="AQ14" s="316">
        <f t="shared" si="22"/>
        <v>0</v>
      </c>
      <c r="AR14" s="171"/>
      <c r="AS14" s="233" t="s">
        <v>16</v>
      </c>
      <c r="AT14" s="314">
        <f t="shared" si="24"/>
        <v>0</v>
      </c>
      <c r="AU14" s="315">
        <f t="shared" si="25"/>
        <v>0</v>
      </c>
      <c r="AV14" s="315">
        <f t="shared" si="26"/>
        <v>0</v>
      </c>
      <c r="AW14" s="315">
        <f t="shared" si="27"/>
        <v>0</v>
      </c>
      <c r="AX14" s="315">
        <f t="shared" si="28"/>
        <v>0</v>
      </c>
      <c r="AY14" s="315">
        <f t="shared" si="29"/>
        <v>0</v>
      </c>
      <c r="AZ14" s="315">
        <f t="shared" si="30"/>
        <v>0</v>
      </c>
      <c r="BA14" s="315">
        <f t="shared" si="31"/>
        <v>0</v>
      </c>
      <c r="BB14" s="316">
        <f t="shared" si="32"/>
        <v>0</v>
      </c>
    </row>
    <row r="15" spans="1:54" ht="23.25" customHeight="1" x14ac:dyDescent="0.25">
      <c r="A15" s="157" t="s">
        <v>18</v>
      </c>
      <c r="B15" s="31">
        <f>'Evidence-Based Practices'!AU237</f>
        <v>1</v>
      </c>
      <c r="C15" s="165">
        <f t="shared" si="14"/>
        <v>8.4745762711864406E-3</v>
      </c>
      <c r="D15" s="166">
        <f t="shared" si="15"/>
        <v>4.2735042735042739E-3</v>
      </c>
      <c r="E15" s="42"/>
      <c r="F15" s="42"/>
      <c r="G15" s="151" t="s">
        <v>41</v>
      </c>
      <c r="H15" s="48">
        <f>'Evidence-Based Practices'!BS237</f>
        <v>8</v>
      </c>
      <c r="I15" s="172">
        <f t="shared" si="16"/>
        <v>3.4188034188034191E-2</v>
      </c>
      <c r="J15" s="42"/>
      <c r="K15" s="42"/>
      <c r="Q15" s="258" t="s">
        <v>1781</v>
      </c>
      <c r="R15" s="226">
        <f>COUNTIFS('Evidence-Based Practices'!AT3:AT236,1,'Evidence-Based Practices'!BG3:BG236,1)</f>
        <v>0</v>
      </c>
      <c r="S15" s="226">
        <f>COUNTIFS('Evidence-Based Practices'!AT3:AT236,1,'Evidence-Based Practices'!BH3:BH236,1)</f>
        <v>0</v>
      </c>
      <c r="T15" s="226">
        <f>COUNTIFS('Evidence-Based Practices'!AT3:AT236,1,'Evidence-Based Practices'!BI3:BI236,1)</f>
        <v>0</v>
      </c>
      <c r="U15" s="226">
        <f>COUNTIFS('Evidence-Based Practices'!AT3:AT236,1,'Evidence-Based Practices'!BJ3:BJ236,1)</f>
        <v>0</v>
      </c>
      <c r="V15" s="226">
        <f>COUNTIFS('Evidence-Based Practices'!AT3:AT236,1,'Evidence-Based Practices'!BK3:BK236,1)</f>
        <v>0</v>
      </c>
      <c r="W15" s="226">
        <f>COUNTIFS('Evidence-Based Practices'!AT3:AT236,1,'Evidence-Based Practices'!BL3:BL236,1)</f>
        <v>0</v>
      </c>
      <c r="X15" s="31"/>
      <c r="Y15" s="258" t="s">
        <v>1781</v>
      </c>
      <c r="Z15" s="226">
        <f>COUNTIFS('Evidence-Based Practices'!AT3:AT236,1,'Evidence-Based Practices'!BN3:BN236,1)</f>
        <v>0</v>
      </c>
      <c r="AA15" s="226">
        <f>COUNTIFS('Evidence-Based Practices'!AT3:AT236,1,'Evidence-Based Practices'!BO3:BO236,1)</f>
        <v>0</v>
      </c>
      <c r="AB15" s="226">
        <f>COUNTIFS('Evidence-Based Practices'!AT3:AT236,1,'Evidence-Based Practices'!BP3:BP236,1)</f>
        <v>0</v>
      </c>
      <c r="AC15" s="226">
        <f>COUNTIFS('Evidence-Based Practices'!AT3:AT236,1,'Evidence-Based Practices'!BQ3:BQ236,1)</f>
        <v>0</v>
      </c>
      <c r="AD15" s="226">
        <f>COUNTIFS('Evidence-Based Practices'!AT3:AT236,1,'Evidence-Based Practices'!BR3:BR236,1)</f>
        <v>0</v>
      </c>
      <c r="AE15" s="226">
        <f>COUNTIFS('Evidence-Based Practices'!AT3:AT236,1,'Evidence-Based Practices'!BS3:BS236,1)</f>
        <v>0</v>
      </c>
      <c r="AF15" s="226">
        <f>COUNTIFS('Evidence-Based Practices'!AT3:AT236,1,'Evidence-Based Practices'!BT3:BT236,1)</f>
        <v>0</v>
      </c>
      <c r="AG15" s="226">
        <f>COUNTIFS('Evidence-Based Practices'!AT3:AT236,1,'Evidence-Based Practices'!BU3:BU236,1)</f>
        <v>0</v>
      </c>
      <c r="AH15" s="226">
        <f>COUNTIFS('Evidence-Based Practices'!AT3:AT236,1,'Evidence-Based Practices'!BV3:BV236,1)</f>
        <v>0</v>
      </c>
      <c r="AK15" s="233" t="s">
        <v>17</v>
      </c>
      <c r="AL15" s="314">
        <f t="shared" si="17"/>
        <v>0</v>
      </c>
      <c r="AM15" s="315">
        <f t="shared" si="18"/>
        <v>0</v>
      </c>
      <c r="AN15" s="315">
        <f t="shared" si="19"/>
        <v>0</v>
      </c>
      <c r="AO15" s="315">
        <f t="shared" si="20"/>
        <v>0</v>
      </c>
      <c r="AP15" s="315">
        <f t="shared" si="21"/>
        <v>0</v>
      </c>
      <c r="AQ15" s="316">
        <f t="shared" si="22"/>
        <v>0</v>
      </c>
      <c r="AR15" s="171"/>
      <c r="AS15" s="233" t="s">
        <v>17</v>
      </c>
      <c r="AT15" s="314">
        <f t="shared" si="24"/>
        <v>0</v>
      </c>
      <c r="AU15" s="315">
        <f t="shared" si="25"/>
        <v>0</v>
      </c>
      <c r="AV15" s="315">
        <f t="shared" si="26"/>
        <v>0</v>
      </c>
      <c r="AW15" s="315">
        <f t="shared" si="27"/>
        <v>0</v>
      </c>
      <c r="AX15" s="315">
        <f t="shared" si="28"/>
        <v>0</v>
      </c>
      <c r="AY15" s="315">
        <f t="shared" si="29"/>
        <v>0</v>
      </c>
      <c r="AZ15" s="315">
        <f t="shared" si="30"/>
        <v>0</v>
      </c>
      <c r="BA15" s="315">
        <f t="shared" si="31"/>
        <v>0</v>
      </c>
      <c r="BB15" s="316">
        <f t="shared" si="32"/>
        <v>0</v>
      </c>
    </row>
    <row r="16" spans="1:54" ht="23.25" customHeight="1" x14ac:dyDescent="0.25">
      <c r="A16" s="157" t="s">
        <v>19</v>
      </c>
      <c r="B16" s="31">
        <f>'Evidence-Based Practices'!AV237</f>
        <v>5</v>
      </c>
      <c r="C16" s="165">
        <f t="shared" si="14"/>
        <v>4.2372881355932202E-2</v>
      </c>
      <c r="D16" s="166">
        <f t="shared" si="15"/>
        <v>2.1367521367521368E-2</v>
      </c>
      <c r="E16" s="42"/>
      <c r="F16" s="42"/>
      <c r="G16" s="151" t="s">
        <v>1646</v>
      </c>
      <c r="H16" s="48">
        <f>'Evidence-Based Practices'!BT237</f>
        <v>14</v>
      </c>
      <c r="I16" s="172">
        <f t="shared" si="16"/>
        <v>5.9829059829059832E-2</v>
      </c>
      <c r="J16" s="42"/>
      <c r="K16" s="42"/>
      <c r="Q16" s="258" t="s">
        <v>1782</v>
      </c>
      <c r="R16" s="226">
        <f>COUNTIFS('Evidence-Based Practices'!AU3:AU236,1,'Evidence-Based Practices'!BG3:BG236,1)</f>
        <v>0</v>
      </c>
      <c r="S16" s="226">
        <f>COUNTIFS('Evidence-Based Practices'!AU3:AU236,1,'Evidence-Based Practices'!BH3:BH236,1)</f>
        <v>0</v>
      </c>
      <c r="T16" s="226">
        <f>COUNTIFS('Evidence-Based Practices'!AU3:AU236,1,'Evidence-Based Practices'!BI3:BI236,1)</f>
        <v>0</v>
      </c>
      <c r="U16" s="226">
        <f>COUNTIFS('Evidence-Based Practices'!AU3:AU236,1,'Evidence-Based Practices'!BJ3:BJ236,1)</f>
        <v>1</v>
      </c>
      <c r="V16" s="226">
        <f>COUNTIFS('Evidence-Based Practices'!AU3:AU236,1,'Evidence-Based Practices'!BK3:BK236,1)</f>
        <v>1</v>
      </c>
      <c r="W16" s="226">
        <f>COUNTIFS('Evidence-Based Practices'!AU3:AU236,1,'Evidence-Based Practices'!BL3:BL236,1)</f>
        <v>0</v>
      </c>
      <c r="X16" s="31"/>
      <c r="Y16" s="258" t="s">
        <v>1782</v>
      </c>
      <c r="Z16" s="226">
        <f>COUNTIFS('Evidence-Based Practices'!AU3:AU236,1,'Evidence-Based Practices'!BN3:BN236,1)</f>
        <v>0</v>
      </c>
      <c r="AA16" s="226">
        <f>COUNTIFS('Evidence-Based Practices'!AU3:AU236,1,'Evidence-Based Practices'!BO3:BO236,1)</f>
        <v>0</v>
      </c>
      <c r="AB16" s="226">
        <f>COUNTIFS('Evidence-Based Practices'!AU3:AU236,1,'Evidence-Based Practices'!BP3:BP236,1)</f>
        <v>0</v>
      </c>
      <c r="AC16" s="226">
        <f>COUNTIFS('Evidence-Based Practices'!AU3:AU236,1,'Evidence-Based Practices'!BQ3:BQ236,1)</f>
        <v>0</v>
      </c>
      <c r="AD16" s="226">
        <f>COUNTIFS('Evidence-Based Practices'!AU3:AU236,1,'Evidence-Based Practices'!BR3:BR236,1)</f>
        <v>0</v>
      </c>
      <c r="AE16" s="226">
        <f>COUNTIFS('Evidence-Based Practices'!AU3:AU236,1,'Evidence-Based Practices'!BS3:BS236,1)</f>
        <v>0</v>
      </c>
      <c r="AF16" s="226">
        <f>COUNTIFS('Evidence-Based Practices'!AU3:AU236,1,'Evidence-Based Practices'!BT3:BT236,1)</f>
        <v>0</v>
      </c>
      <c r="AG16" s="226">
        <f>COUNTIFS('Evidence-Based Practices'!AU3:AU236,1,'Evidence-Based Practices'!BU3:BU236,1)</f>
        <v>0</v>
      </c>
      <c r="AH16" s="226">
        <f>COUNTIFS('Evidence-Based Practices'!AU3:AU236,1,'Evidence-Based Practices'!BV3:BV236,1)</f>
        <v>1</v>
      </c>
      <c r="AK16" s="233" t="s">
        <v>18</v>
      </c>
      <c r="AL16" s="314">
        <f t="shared" si="17"/>
        <v>0</v>
      </c>
      <c r="AM16" s="315">
        <f t="shared" si="18"/>
        <v>0</v>
      </c>
      <c r="AN16" s="315">
        <f t="shared" si="19"/>
        <v>0</v>
      </c>
      <c r="AO16" s="315">
        <f t="shared" si="20"/>
        <v>8.4745762711864406E-3</v>
      </c>
      <c r="AP16" s="315">
        <f t="shared" si="21"/>
        <v>8.4745762711864406E-3</v>
      </c>
      <c r="AQ16" s="316">
        <f t="shared" si="22"/>
        <v>0</v>
      </c>
      <c r="AR16" s="171"/>
      <c r="AS16" s="233" t="s">
        <v>18</v>
      </c>
      <c r="AT16" s="314">
        <f t="shared" si="24"/>
        <v>0</v>
      </c>
      <c r="AU16" s="315">
        <f t="shared" si="25"/>
        <v>0</v>
      </c>
      <c r="AV16" s="315">
        <f t="shared" si="26"/>
        <v>0</v>
      </c>
      <c r="AW16" s="315">
        <f t="shared" si="27"/>
        <v>0</v>
      </c>
      <c r="AX16" s="315">
        <f t="shared" si="28"/>
        <v>0</v>
      </c>
      <c r="AY16" s="315">
        <f t="shared" si="29"/>
        <v>0</v>
      </c>
      <c r="AZ16" s="315">
        <f t="shared" si="30"/>
        <v>0</v>
      </c>
      <c r="BA16" s="315">
        <f t="shared" si="31"/>
        <v>0</v>
      </c>
      <c r="BB16" s="316">
        <f t="shared" si="32"/>
        <v>8.4745762711864406E-3</v>
      </c>
    </row>
    <row r="17" spans="1:54" ht="25.5" customHeight="1" x14ac:dyDescent="0.25">
      <c r="A17" s="157" t="s">
        <v>20</v>
      </c>
      <c r="B17" s="31">
        <f>'Evidence-Based Practices'!AW237</f>
        <v>3</v>
      </c>
      <c r="C17" s="165">
        <f t="shared" si="14"/>
        <v>2.5423728813559324E-2</v>
      </c>
      <c r="D17" s="166">
        <f t="shared" si="15"/>
        <v>1.282051282051282E-2</v>
      </c>
      <c r="E17" s="42"/>
      <c r="F17" s="42"/>
      <c r="G17" s="151" t="s">
        <v>1584</v>
      </c>
      <c r="H17" s="48">
        <f>'Evidence-Based Practices'!BU237</f>
        <v>84</v>
      </c>
      <c r="I17" s="172">
        <f t="shared" si="16"/>
        <v>0.35897435897435898</v>
      </c>
      <c r="J17" s="42"/>
      <c r="K17" s="42"/>
      <c r="Q17" s="258" t="s">
        <v>1783</v>
      </c>
      <c r="R17" s="226">
        <f>COUNTIFS('Evidence-Based Practices'!AV3:AV236,1,'Evidence-Based Practices'!BG3:BG236,1)</f>
        <v>0</v>
      </c>
      <c r="S17" s="226">
        <f>COUNTIFS('Evidence-Based Practices'!AV3:AV236,1,'Evidence-Based Practices'!BH3:BH236,1)</f>
        <v>0</v>
      </c>
      <c r="T17" s="226">
        <f>COUNTIFS('Evidence-Based Practices'!AV3:AV236,1,'Evidence-Based Practices'!BI3:BI236,1)</f>
        <v>0</v>
      </c>
      <c r="U17" s="226">
        <f>COUNTIFS('Evidence-Based Practices'!AV3:AV236,1,'Evidence-Based Practices'!BJ3:BJ236,1)</f>
        <v>4</v>
      </c>
      <c r="V17" s="226">
        <f>COUNTIFS('Evidence-Based Practices'!AV3:AV236,1,'Evidence-Based Practices'!BK3:BK236,1)</f>
        <v>5</v>
      </c>
      <c r="W17" s="226">
        <f>COUNTIFS('Evidence-Based Practices'!AV3:AV236,1,'Evidence-Based Practices'!BL3:BL236,1)</f>
        <v>0</v>
      </c>
      <c r="X17" s="31"/>
      <c r="Y17" s="258" t="s">
        <v>1783</v>
      </c>
      <c r="Z17" s="226">
        <f>COUNTIFS('Evidence-Based Practices'!AV3:AV236,1,'Evidence-Based Practices'!BN3:BN236,1)</f>
        <v>0</v>
      </c>
      <c r="AA17" s="226">
        <f>COUNTIFS('Evidence-Based Practices'!AV3:AV236,1,'Evidence-Based Practices'!BO3:BO236,1)</f>
        <v>4</v>
      </c>
      <c r="AB17" s="226">
        <f>COUNTIFS('Evidence-Based Practices'!AV3:AV236,1,'Evidence-Based Practices'!BP3:BP236,1)</f>
        <v>0</v>
      </c>
      <c r="AC17" s="226">
        <f>COUNTIFS('Evidence-Based Practices'!AV3:AV236,1,'Evidence-Based Practices'!BQ3:BQ236,1)</f>
        <v>0</v>
      </c>
      <c r="AD17" s="226">
        <f>COUNTIFS('Evidence-Based Practices'!AV3:AV236,1,'Evidence-Based Practices'!BR3:BR236,1)</f>
        <v>0</v>
      </c>
      <c r="AE17" s="226">
        <f>COUNTIFS('Evidence-Based Practices'!AV3:AV236,1,'Evidence-Based Practices'!BS3:BS236,1)</f>
        <v>0</v>
      </c>
      <c r="AF17" s="226">
        <f>COUNTIFS('Evidence-Based Practices'!AV3:AV236,1,'Evidence-Based Practices'!BT3:BT236,1)</f>
        <v>3</v>
      </c>
      <c r="AG17" s="226">
        <f>COUNTIFS('Evidence-Based Practices'!AV3:AV236,1,'Evidence-Based Practices'!BU3:BU236,1)</f>
        <v>1</v>
      </c>
      <c r="AH17" s="226">
        <f>COUNTIFS('Evidence-Based Practices'!AV3:AV236,1,'Evidence-Based Practices'!BV3:BV236,1)</f>
        <v>0</v>
      </c>
      <c r="AK17" s="233" t="s">
        <v>19</v>
      </c>
      <c r="AL17" s="314">
        <f t="shared" si="17"/>
        <v>0</v>
      </c>
      <c r="AM17" s="315">
        <f t="shared" si="18"/>
        <v>0</v>
      </c>
      <c r="AN17" s="315">
        <f t="shared" si="19"/>
        <v>0</v>
      </c>
      <c r="AO17" s="315">
        <f t="shared" si="20"/>
        <v>3.3898305084745763E-2</v>
      </c>
      <c r="AP17" s="315">
        <f t="shared" si="21"/>
        <v>4.2372881355932202E-2</v>
      </c>
      <c r="AQ17" s="316">
        <f t="shared" si="22"/>
        <v>0</v>
      </c>
      <c r="AR17" s="171"/>
      <c r="AS17" s="233" t="s">
        <v>19</v>
      </c>
      <c r="AT17" s="314">
        <f t="shared" si="24"/>
        <v>0</v>
      </c>
      <c r="AU17" s="315">
        <f t="shared" si="25"/>
        <v>3.3898305084745763E-2</v>
      </c>
      <c r="AV17" s="315">
        <f t="shared" si="26"/>
        <v>0</v>
      </c>
      <c r="AW17" s="315">
        <f t="shared" si="27"/>
        <v>0</v>
      </c>
      <c r="AX17" s="315">
        <f t="shared" si="28"/>
        <v>0</v>
      </c>
      <c r="AY17" s="315">
        <f t="shared" si="29"/>
        <v>0</v>
      </c>
      <c r="AZ17" s="315">
        <f t="shared" si="30"/>
        <v>2.5423728813559324E-2</v>
      </c>
      <c r="BA17" s="315">
        <f t="shared" si="31"/>
        <v>8.4745762711864406E-3</v>
      </c>
      <c r="BB17" s="316">
        <f t="shared" si="32"/>
        <v>0</v>
      </c>
    </row>
    <row r="18" spans="1:54" ht="23.25" customHeight="1" thickBot="1" x14ac:dyDescent="0.3">
      <c r="A18" s="157" t="s">
        <v>21</v>
      </c>
      <c r="B18" s="31">
        <f>'Evidence-Based Practices'!AX237</f>
        <v>3</v>
      </c>
      <c r="C18" s="165">
        <f t="shared" si="14"/>
        <v>2.5423728813559324E-2</v>
      </c>
      <c r="D18" s="166">
        <f t="shared" si="15"/>
        <v>1.282051282051282E-2</v>
      </c>
      <c r="E18" s="42"/>
      <c r="F18" s="42"/>
      <c r="G18" s="47" t="s">
        <v>1647</v>
      </c>
      <c r="H18" s="152">
        <f>'Evidence-Based Practices'!BV237</f>
        <v>52</v>
      </c>
      <c r="I18" s="179">
        <f t="shared" si="16"/>
        <v>0.22222222222222221</v>
      </c>
      <c r="J18" s="42"/>
      <c r="K18" s="42"/>
      <c r="Q18" s="258" t="s">
        <v>1784</v>
      </c>
      <c r="R18" s="226">
        <f>COUNTIFS('Evidence-Based Practices'!AW3:AW236,1,'Evidence-Based Practices'!BG3:BG236,1)</f>
        <v>2</v>
      </c>
      <c r="S18" s="226">
        <f>COUNTIFS('Evidence-Based Practices'!AW3:AW236,1,'Evidence-Based Practices'!BH3:BH236,1)</f>
        <v>3</v>
      </c>
      <c r="T18" s="226">
        <f>COUNTIFS('Evidence-Based Practices'!AW3:AW236,1,'Evidence-Based Practices'!BI3:BI236,1)</f>
        <v>3</v>
      </c>
      <c r="U18" s="226">
        <f>COUNTIFS('Evidence-Based Practices'!AW3:AW236,1,'Evidence-Based Practices'!BJ3:BJ236,1)</f>
        <v>2</v>
      </c>
      <c r="V18" s="226">
        <f>COUNTIFS('Evidence-Based Practices'!AW3:AW236,1,'Evidence-Based Practices'!BK3:BK236,1)</f>
        <v>2</v>
      </c>
      <c r="W18" s="226">
        <f>COUNTIFS('Evidence-Based Practices'!AW3:AW236,1,'Evidence-Based Practices'!BL3:BL236,1)</f>
        <v>0</v>
      </c>
      <c r="X18" s="31"/>
      <c r="Y18" s="258" t="s">
        <v>1784</v>
      </c>
      <c r="Z18" s="226">
        <f>COUNTIFS('Evidence-Based Practices'!AW3:AW236,1,'Evidence-Based Practices'!BN3:BN236,1)</f>
        <v>1</v>
      </c>
      <c r="AA18" s="226">
        <f>COUNTIFS('Evidence-Based Practices'!AW3:AW236,1,'Evidence-Based Practices'!BO3:BO236,1)</f>
        <v>0</v>
      </c>
      <c r="AB18" s="226">
        <f>COUNTIFS('Evidence-Based Practices'!AW3:AW236,1,'Evidence-Based Practices'!BP3:BP236,1)</f>
        <v>0</v>
      </c>
      <c r="AC18" s="226">
        <f>COUNTIFS('Evidence-Based Practices'!AW3:AW236,1,'Evidence-Based Practices'!BQ3:BQ236,1)</f>
        <v>0</v>
      </c>
      <c r="AD18" s="226">
        <f>COUNTIFS('Evidence-Based Practices'!AW3:AW236,1,'Evidence-Based Practices'!BR3:BR236,1)</f>
        <v>0</v>
      </c>
      <c r="AE18" s="226">
        <f>COUNTIFS('Evidence-Based Practices'!AW3:AW236,1,'Evidence-Based Practices'!BS3:BS236,1)</f>
        <v>0</v>
      </c>
      <c r="AF18" s="226">
        <f>COUNTIFS('Evidence-Based Practices'!AW3:AW236,1,'Evidence-Based Practices'!BT3:BT236,1)</f>
        <v>0</v>
      </c>
      <c r="AG18" s="226">
        <f>COUNTIFS('Evidence-Based Practices'!AW3:AW236,1,'Evidence-Based Practices'!BU3:BU236,1)</f>
        <v>1</v>
      </c>
      <c r="AH18" s="226">
        <f>COUNTIFS('Evidence-Based Practices'!AW3:AW236,1,'Evidence-Based Practices'!BV3:BV236,1)</f>
        <v>2</v>
      </c>
      <c r="AK18" s="233" t="s">
        <v>20</v>
      </c>
      <c r="AL18" s="314">
        <f t="shared" si="17"/>
        <v>1.6949152542372881E-2</v>
      </c>
      <c r="AM18" s="315">
        <f t="shared" si="18"/>
        <v>2.5423728813559324E-2</v>
      </c>
      <c r="AN18" s="315">
        <f t="shared" si="19"/>
        <v>2.5423728813559324E-2</v>
      </c>
      <c r="AO18" s="315">
        <f t="shared" si="20"/>
        <v>1.6949152542372881E-2</v>
      </c>
      <c r="AP18" s="315">
        <f t="shared" si="21"/>
        <v>1.6949152542372881E-2</v>
      </c>
      <c r="AQ18" s="316">
        <f t="shared" si="22"/>
        <v>0</v>
      </c>
      <c r="AR18" s="171"/>
      <c r="AS18" s="233" t="s">
        <v>20</v>
      </c>
      <c r="AT18" s="314">
        <f t="shared" si="24"/>
        <v>8.4745762711864406E-3</v>
      </c>
      <c r="AU18" s="315">
        <f t="shared" si="25"/>
        <v>0</v>
      </c>
      <c r="AV18" s="315">
        <f t="shared" si="26"/>
        <v>0</v>
      </c>
      <c r="AW18" s="315">
        <f t="shared" si="27"/>
        <v>0</v>
      </c>
      <c r="AX18" s="315">
        <f t="shared" si="28"/>
        <v>0</v>
      </c>
      <c r="AY18" s="315">
        <f t="shared" si="29"/>
        <v>0</v>
      </c>
      <c r="AZ18" s="315">
        <f t="shared" si="30"/>
        <v>0</v>
      </c>
      <c r="BA18" s="315">
        <f t="shared" si="31"/>
        <v>8.4745762711864406E-3</v>
      </c>
      <c r="BB18" s="316">
        <f t="shared" si="32"/>
        <v>1.6949152542372881E-2</v>
      </c>
    </row>
    <row r="19" spans="1:54" ht="23.25" customHeight="1" thickBot="1" x14ac:dyDescent="0.3">
      <c r="A19" s="157" t="s">
        <v>22</v>
      </c>
      <c r="B19" s="31">
        <f>'Evidence-Based Practices'!AY237</f>
        <v>0</v>
      </c>
      <c r="C19" s="165">
        <f t="shared" si="14"/>
        <v>0</v>
      </c>
      <c r="D19" s="166">
        <f t="shared" si="15"/>
        <v>0</v>
      </c>
      <c r="E19" s="42"/>
      <c r="F19" s="42"/>
      <c r="G19" s="46" t="s">
        <v>1650</v>
      </c>
      <c r="H19" s="49">
        <f>COUNTA('Evidence-Based Practices'!A3:A236)</f>
        <v>234</v>
      </c>
      <c r="I19" s="178">
        <f>H19/H19</f>
        <v>1</v>
      </c>
      <c r="J19" s="42"/>
      <c r="K19" s="42"/>
      <c r="Q19" s="258" t="s">
        <v>1785</v>
      </c>
      <c r="R19" s="226">
        <f>COUNTIFS('Evidence-Based Practices'!AX3:AX236,1,'Evidence-Based Practices'!BG3:BG236,1)</f>
        <v>0</v>
      </c>
      <c r="S19" s="226">
        <f>COUNTIFS('Evidence-Based Practices'!AX3:AX236,1,'Evidence-Based Practices'!BH3:BH236,1)</f>
        <v>0</v>
      </c>
      <c r="T19" s="226">
        <f>COUNTIFS('Evidence-Based Practices'!AX3:AX236,1,'Evidence-Based Practices'!BI3:BI236,1)</f>
        <v>0</v>
      </c>
      <c r="U19" s="226">
        <f>COUNTIFS('Evidence-Based Practices'!AX3:AX236,1,'Evidence-Based Practices'!BJ3:BJ236,1)</f>
        <v>3</v>
      </c>
      <c r="V19" s="226">
        <f>COUNTIFS('Evidence-Based Practices'!AX3:AX236,1,'Evidence-Based Practices'!BK3:BK236,1)</f>
        <v>3</v>
      </c>
      <c r="W19" s="226">
        <f>COUNTIFS('Evidence-Based Practices'!AX3:AX236,1,'Evidence-Based Practices'!BL3:BL236,1)</f>
        <v>0</v>
      </c>
      <c r="X19" s="31"/>
      <c r="Y19" s="258" t="s">
        <v>1785</v>
      </c>
      <c r="Z19" s="226">
        <f>COUNTIFS('Evidence-Based Practices'!AX3:AX236,1,'Evidence-Based Practices'!BN3:BN236,1)</f>
        <v>0</v>
      </c>
      <c r="AA19" s="226">
        <f>COUNTIFS('Evidence-Based Practices'!AX3:AX236,1,'Evidence-Based Practices'!BO3:BO236,1)</f>
        <v>3</v>
      </c>
      <c r="AB19" s="226">
        <f>COUNTIFS('Evidence-Based Practices'!AX3:AX236,1,'Evidence-Based Practices'!BP3:BP236,1)</f>
        <v>0</v>
      </c>
      <c r="AC19" s="226">
        <f>COUNTIFS('Evidence-Based Practices'!AX3:AX236,1,'Evidence-Based Practices'!BQ3:BQ236,1)</f>
        <v>0</v>
      </c>
      <c r="AD19" s="226">
        <f>COUNTIFS('Evidence-Based Practices'!AX3:AX236,1,'Evidence-Based Practices'!BR3:BR236,1)</f>
        <v>0</v>
      </c>
      <c r="AE19" s="226">
        <f>COUNTIFS('Evidence-Based Practices'!AX3:AX236,1,'Evidence-Based Practices'!BS3:BS236,1)</f>
        <v>0</v>
      </c>
      <c r="AF19" s="226">
        <f>COUNTIFS('Evidence-Based Practices'!AX3:AX236,1,'Evidence-Based Practices'!BT3:BT236,1)</f>
        <v>3</v>
      </c>
      <c r="AG19" s="226">
        <f>COUNTIFS('Evidence-Based Practices'!AX3:AX236,1,'Evidence-Based Practices'!BU3:BU236,1)</f>
        <v>0</v>
      </c>
      <c r="AH19" s="226">
        <f>COUNTIFS('Evidence-Based Practices'!AX3:AX236,1,'Evidence-Based Practices'!BV3:BV236,1)</f>
        <v>0</v>
      </c>
      <c r="AK19" s="233" t="s">
        <v>21</v>
      </c>
      <c r="AL19" s="314">
        <f t="shared" si="17"/>
        <v>0</v>
      </c>
      <c r="AM19" s="315">
        <f t="shared" si="18"/>
        <v>0</v>
      </c>
      <c r="AN19" s="315">
        <f t="shared" si="19"/>
        <v>0</v>
      </c>
      <c r="AO19" s="315">
        <f t="shared" si="20"/>
        <v>2.5423728813559324E-2</v>
      </c>
      <c r="AP19" s="315">
        <f t="shared" si="21"/>
        <v>2.5423728813559324E-2</v>
      </c>
      <c r="AQ19" s="316">
        <f t="shared" si="22"/>
        <v>0</v>
      </c>
      <c r="AR19" s="171"/>
      <c r="AS19" s="233" t="s">
        <v>21</v>
      </c>
      <c r="AT19" s="314">
        <f t="shared" si="24"/>
        <v>0</v>
      </c>
      <c r="AU19" s="315">
        <f t="shared" si="25"/>
        <v>2.5423728813559324E-2</v>
      </c>
      <c r="AV19" s="315">
        <f t="shared" si="26"/>
        <v>0</v>
      </c>
      <c r="AW19" s="315">
        <f t="shared" si="27"/>
        <v>0</v>
      </c>
      <c r="AX19" s="315">
        <f t="shared" si="28"/>
        <v>0</v>
      </c>
      <c r="AY19" s="315">
        <f t="shared" si="29"/>
        <v>0</v>
      </c>
      <c r="AZ19" s="315">
        <f t="shared" si="30"/>
        <v>2.5423728813559324E-2</v>
      </c>
      <c r="BA19" s="315">
        <f t="shared" si="31"/>
        <v>0</v>
      </c>
      <c r="BB19" s="316">
        <f t="shared" si="32"/>
        <v>0</v>
      </c>
    </row>
    <row r="20" spans="1:54" ht="23.25" customHeight="1" x14ac:dyDescent="0.25">
      <c r="A20" s="157" t="s">
        <v>23</v>
      </c>
      <c r="B20" s="31">
        <f>'Evidence-Based Practices'!AZ237</f>
        <v>11</v>
      </c>
      <c r="C20" s="165">
        <f t="shared" si="14"/>
        <v>9.3220338983050849E-2</v>
      </c>
      <c r="D20" s="166">
        <f t="shared" si="15"/>
        <v>4.7008547008547008E-2</v>
      </c>
      <c r="E20" s="42"/>
      <c r="F20" s="42"/>
      <c r="G20" s="42"/>
      <c r="H20" s="48"/>
      <c r="I20" s="42"/>
      <c r="J20" s="42"/>
      <c r="K20" s="42"/>
      <c r="Q20" s="258" t="s">
        <v>1786</v>
      </c>
      <c r="R20" s="226">
        <f>COUNTIFS('Evidence-Based Practices'!AY3:AY236,1,'Evidence-Based Practices'!BG3:BG236,1)</f>
        <v>0</v>
      </c>
      <c r="S20" s="226">
        <f>COUNTIFS('Evidence-Based Practices'!AY3:AY236,1,'Evidence-Based Practices'!BH3:BH236,1)</f>
        <v>0</v>
      </c>
      <c r="T20" s="226">
        <f>COUNTIFS('Evidence-Based Practices'!AY3:AY236,1,'Evidence-Based Practices'!BI3:BI236,1)</f>
        <v>0</v>
      </c>
      <c r="U20" s="226">
        <f>COUNTIFS('Evidence-Based Practices'!AY3:AY236,1,'Evidence-Based Practices'!BJ3:BJ236,1)</f>
        <v>0</v>
      </c>
      <c r="V20" s="226">
        <f>COUNTIFS('Evidence-Based Practices'!AY3:AY236,1,'Evidence-Based Practices'!BK3:BK236,1)</f>
        <v>0</v>
      </c>
      <c r="W20" s="226">
        <f>COUNTIFS('Evidence-Based Practices'!AY3:AY236,1,'Evidence-Based Practices'!BL3:BL236,1)</f>
        <v>0</v>
      </c>
      <c r="X20" s="31"/>
      <c r="Y20" s="258" t="s">
        <v>1786</v>
      </c>
      <c r="Z20" s="226">
        <f>COUNTIFS('Evidence-Based Practices'!AY3:AY236,1,'Evidence-Based Practices'!BN3:BN236,1)</f>
        <v>0</v>
      </c>
      <c r="AA20" s="226">
        <f>COUNTIFS('Evidence-Based Practices'!AY3:AY236,1,'Evidence-Based Practices'!BO3:BO236,1)</f>
        <v>0</v>
      </c>
      <c r="AB20" s="226">
        <f>COUNTIFS('Evidence-Based Practices'!AY3:AY236,1,'Evidence-Based Practices'!BP3:BP236,1)</f>
        <v>0</v>
      </c>
      <c r="AC20" s="226">
        <f>COUNTIFS('Evidence-Based Practices'!AY3:AY236,1,'Evidence-Based Practices'!BQ3:BQ236,1)</f>
        <v>0</v>
      </c>
      <c r="AD20" s="226">
        <f>COUNTIFS('Evidence-Based Practices'!AY3:AY236,1,'Evidence-Based Practices'!BR3:BR236,1)</f>
        <v>0</v>
      </c>
      <c r="AE20" s="226">
        <f>COUNTIFS('Evidence-Based Practices'!AY3:AY236,1,'Evidence-Based Practices'!BS3:BS236,1)</f>
        <v>0</v>
      </c>
      <c r="AF20" s="226">
        <f>COUNTIFS('Evidence-Based Practices'!AY3:AY236,1,'Evidence-Based Practices'!BT3:BT236,1)</f>
        <v>0</v>
      </c>
      <c r="AG20" s="226">
        <f>COUNTIFS('Evidence-Based Practices'!AY3:AY236,1,'Evidence-Based Practices'!BU3:BU236,1)</f>
        <v>0</v>
      </c>
      <c r="AH20" s="226">
        <f>COUNTIFS('Evidence-Based Practices'!AY3:AY236,1,'Evidence-Based Practices'!BV3:BV236,1)</f>
        <v>0</v>
      </c>
      <c r="AK20" s="233" t="s">
        <v>22</v>
      </c>
      <c r="AL20" s="314">
        <f t="shared" si="17"/>
        <v>0</v>
      </c>
      <c r="AM20" s="315">
        <f t="shared" si="18"/>
        <v>0</v>
      </c>
      <c r="AN20" s="315">
        <f t="shared" si="19"/>
        <v>0</v>
      </c>
      <c r="AO20" s="315">
        <f t="shared" si="20"/>
        <v>0</v>
      </c>
      <c r="AP20" s="315">
        <f t="shared" si="21"/>
        <v>0</v>
      </c>
      <c r="AQ20" s="316">
        <f t="shared" si="22"/>
        <v>0</v>
      </c>
      <c r="AR20" s="171"/>
      <c r="AS20" s="233" t="s">
        <v>22</v>
      </c>
      <c r="AT20" s="314">
        <f t="shared" si="24"/>
        <v>0</v>
      </c>
      <c r="AU20" s="315">
        <f t="shared" si="25"/>
        <v>0</v>
      </c>
      <c r="AV20" s="315">
        <f t="shared" si="26"/>
        <v>0</v>
      </c>
      <c r="AW20" s="315">
        <f t="shared" si="27"/>
        <v>0</v>
      </c>
      <c r="AX20" s="315">
        <f t="shared" si="28"/>
        <v>0</v>
      </c>
      <c r="AY20" s="315">
        <f t="shared" si="29"/>
        <v>0</v>
      </c>
      <c r="AZ20" s="315">
        <f t="shared" si="30"/>
        <v>0</v>
      </c>
      <c r="BA20" s="315">
        <f t="shared" si="31"/>
        <v>0</v>
      </c>
      <c r="BB20" s="316">
        <f t="shared" si="32"/>
        <v>0</v>
      </c>
    </row>
    <row r="21" spans="1:54" ht="23.25" customHeight="1" x14ac:dyDescent="0.25">
      <c r="A21" s="157" t="s">
        <v>24</v>
      </c>
      <c r="B21" s="31">
        <f>'Evidence-Based Practices'!BA237</f>
        <v>19</v>
      </c>
      <c r="C21" s="165">
        <f t="shared" si="14"/>
        <v>0.16101694915254236</v>
      </c>
      <c r="D21" s="166">
        <f t="shared" si="15"/>
        <v>8.11965811965812E-2</v>
      </c>
      <c r="E21" s="42"/>
      <c r="F21" s="42"/>
      <c r="G21" s="42"/>
      <c r="H21" s="48"/>
      <c r="I21" s="42"/>
      <c r="J21" s="42"/>
      <c r="K21" s="42"/>
      <c r="Q21" s="258" t="s">
        <v>1787</v>
      </c>
      <c r="R21" s="226">
        <f>COUNTIFS('Evidence-Based Practices'!AZ3:AZ236,1,'Evidence-Based Practices'!BG3:BG236,1)</f>
        <v>1</v>
      </c>
      <c r="S21" s="226">
        <f>COUNTIFS('Evidence-Based Practices'!AZ3:AZ236,1,'Evidence-Based Practices'!BH3:BH236,1)</f>
        <v>1</v>
      </c>
      <c r="T21" s="226">
        <f>COUNTIFS('Evidence-Based Practices'!AZ3:AZ236,1,'Evidence-Based Practices'!BI3:BI236,1)</f>
        <v>0</v>
      </c>
      <c r="U21" s="226">
        <f>COUNTIFS('Evidence-Based Practices'!AZ3:AZ236,1,'Evidence-Based Practices'!BJ3:BJ236,1)</f>
        <v>8</v>
      </c>
      <c r="V21" s="226">
        <f>COUNTIFS('Evidence-Based Practices'!AZ3:AZ236,1,'Evidence-Based Practices'!BK3:BK236,1)</f>
        <v>8</v>
      </c>
      <c r="W21" s="226">
        <f>COUNTIFS('Evidence-Based Practices'!AZ3:AZ236,1,'Evidence-Based Practices'!BL3:BL236,1)</f>
        <v>2</v>
      </c>
      <c r="X21" s="31"/>
      <c r="Y21" s="258" t="s">
        <v>1787</v>
      </c>
      <c r="Z21" s="226">
        <f>COUNTIFS('Evidence-Based Practices'!AZ3:AZ236,1,'Evidence-Based Practices'!BN3:BN236,1)</f>
        <v>0</v>
      </c>
      <c r="AA21" s="226">
        <f>COUNTIFS('Evidence-Based Practices'!AZ3:AZ236,1,'Evidence-Based Practices'!BO3:BO236,1)</f>
        <v>1</v>
      </c>
      <c r="AB21" s="226">
        <f>COUNTIFS('Evidence-Based Practices'!AZ3:AZ236,1,'Evidence-Based Practices'!BP3:BP236,1)</f>
        <v>0</v>
      </c>
      <c r="AC21" s="226">
        <f>COUNTIFS('Evidence-Based Practices'!AZ3:AZ236,1,'Evidence-Based Practices'!BQ3:BQ236,1)</f>
        <v>0</v>
      </c>
      <c r="AD21" s="226">
        <f>COUNTIFS('Evidence-Based Practices'!AZ3:AZ236,1,'Evidence-Based Practices'!BR3:BR236,1)</f>
        <v>0</v>
      </c>
      <c r="AE21" s="226">
        <f>COUNTIFS('Evidence-Based Practices'!AZ3:AZ236,1,'Evidence-Based Practices'!BS3:BS236,1)</f>
        <v>0</v>
      </c>
      <c r="AF21" s="226">
        <f>COUNTIFS('Evidence-Based Practices'!AZ3:AZ236,1,'Evidence-Based Practices'!BT3:BT236,1)</f>
        <v>1</v>
      </c>
      <c r="AG21" s="226">
        <f>COUNTIFS('Evidence-Based Practices'!AZ3:AZ236,1,'Evidence-Based Practices'!BU3:BU236,1)</f>
        <v>3</v>
      </c>
      <c r="AH21" s="226">
        <f>COUNTIFS('Evidence-Based Practices'!AZ3:AZ236,1,'Evidence-Based Practices'!BV3:BV236,1)</f>
        <v>6</v>
      </c>
      <c r="AK21" s="233" t="s">
        <v>23</v>
      </c>
      <c r="AL21" s="314">
        <f t="shared" si="17"/>
        <v>8.4745762711864406E-3</v>
      </c>
      <c r="AM21" s="315">
        <f t="shared" si="18"/>
        <v>8.4745762711864406E-3</v>
      </c>
      <c r="AN21" s="315">
        <f t="shared" si="19"/>
        <v>0</v>
      </c>
      <c r="AO21" s="315">
        <f t="shared" si="20"/>
        <v>6.7796610169491525E-2</v>
      </c>
      <c r="AP21" s="315">
        <f t="shared" si="21"/>
        <v>6.7796610169491525E-2</v>
      </c>
      <c r="AQ21" s="316">
        <f t="shared" si="22"/>
        <v>1.6949152542372881E-2</v>
      </c>
      <c r="AR21" s="171"/>
      <c r="AS21" s="233" t="s">
        <v>23</v>
      </c>
      <c r="AT21" s="314">
        <f t="shared" si="24"/>
        <v>0</v>
      </c>
      <c r="AU21" s="315">
        <f t="shared" si="25"/>
        <v>8.4745762711864406E-3</v>
      </c>
      <c r="AV21" s="315">
        <f t="shared" si="26"/>
        <v>0</v>
      </c>
      <c r="AW21" s="315">
        <f t="shared" si="27"/>
        <v>0</v>
      </c>
      <c r="AX21" s="315">
        <f t="shared" si="28"/>
        <v>0</v>
      </c>
      <c r="AY21" s="315">
        <f t="shared" si="29"/>
        <v>0</v>
      </c>
      <c r="AZ21" s="315">
        <f t="shared" si="30"/>
        <v>8.4745762711864406E-3</v>
      </c>
      <c r="BA21" s="315">
        <f t="shared" si="31"/>
        <v>2.5423728813559324E-2</v>
      </c>
      <c r="BB21" s="316">
        <f t="shared" si="32"/>
        <v>5.0847457627118647E-2</v>
      </c>
    </row>
    <row r="22" spans="1:54" ht="23.25" customHeight="1" x14ac:dyDescent="0.25">
      <c r="A22" s="157" t="s">
        <v>25</v>
      </c>
      <c r="B22" s="31">
        <f>'Evidence-Based Practices'!BB237</f>
        <v>17</v>
      </c>
      <c r="C22" s="165">
        <f t="shared" si="14"/>
        <v>0.1440677966101695</v>
      </c>
      <c r="D22" s="166">
        <f t="shared" si="15"/>
        <v>7.2649572649572655E-2</v>
      </c>
      <c r="E22" s="42"/>
      <c r="F22" s="42"/>
      <c r="G22" s="42"/>
      <c r="H22" s="42"/>
      <c r="I22" s="42"/>
      <c r="J22" s="42"/>
      <c r="K22" s="42"/>
      <c r="Q22" s="258" t="s">
        <v>1788</v>
      </c>
      <c r="R22" s="226">
        <f>COUNTIFS('Evidence-Based Practices'!BA3:BA236,1,'Evidence-Based Practices'!BG3:BG236,1)</f>
        <v>4</v>
      </c>
      <c r="S22" s="226">
        <f>COUNTIFS('Evidence-Based Practices'!BA3:BA236,1,'Evidence-Based Practices'!BH3:BH236,1)</f>
        <v>2</v>
      </c>
      <c r="T22" s="226">
        <f>COUNTIFS('Evidence-Based Practices'!BA3:BA236,1,'Evidence-Based Practices'!BI3:BI236,1)</f>
        <v>3</v>
      </c>
      <c r="U22" s="226">
        <f>COUNTIFS('Evidence-Based Practices'!BA3:BA236,1,'Evidence-Based Practices'!BJ3:BJ236,1)</f>
        <v>11</v>
      </c>
      <c r="V22" s="226">
        <f>COUNTIFS('Evidence-Based Practices'!BA3:BA236,1,'Evidence-Based Practices'!BK3:BK236,1)</f>
        <v>11</v>
      </c>
      <c r="W22" s="226">
        <f>COUNTIFS('Evidence-Based Practices'!BA3:BA236,1,'Evidence-Based Practices'!BL3:BL236,1)</f>
        <v>6</v>
      </c>
      <c r="X22" s="31"/>
      <c r="Y22" s="258" t="s">
        <v>1788</v>
      </c>
      <c r="Z22" s="226">
        <f>COUNTIFS('Evidence-Based Practices'!BA3:BA236,1,'Evidence-Based Practices'!BN3:BN236,1)</f>
        <v>1</v>
      </c>
      <c r="AA22" s="226">
        <f>COUNTIFS('Evidence-Based Practices'!BA3:BA236,1,'Evidence-Based Practices'!BO3:BO236,1)</f>
        <v>5</v>
      </c>
      <c r="AB22" s="226">
        <f>COUNTIFS('Evidence-Based Practices'!BA3:BA236,1,'Evidence-Based Practices'!BP3:BP236,1)</f>
        <v>0</v>
      </c>
      <c r="AC22" s="226">
        <f>COUNTIFS('Evidence-Based Practices'!BA3:BA236,1,'Evidence-Based Practices'!BQ3:BQ236,1)</f>
        <v>0</v>
      </c>
      <c r="AD22" s="226">
        <f>COUNTIFS('Evidence-Based Practices'!BA3:BA236,1,'Evidence-Based Practices'!BR3:BR236,1)</f>
        <v>0</v>
      </c>
      <c r="AE22" s="226">
        <f>COUNTIFS('Evidence-Based Practices'!BA3:BA236,1,'Evidence-Based Practices'!BS3:BS236,1)</f>
        <v>0</v>
      </c>
      <c r="AF22" s="226">
        <f>COUNTIFS('Evidence-Based Practices'!BA3:BA236,1,'Evidence-Based Practices'!BT3:BT236,1)</f>
        <v>3</v>
      </c>
      <c r="AG22" s="226">
        <f>COUNTIFS('Evidence-Based Practices'!BA3:BA236,1,'Evidence-Based Practices'!BU3:BU236,1)</f>
        <v>15</v>
      </c>
      <c r="AH22" s="226">
        <f>COUNTIFS('Evidence-Based Practices'!BA3:BA236,1,'Evidence-Based Practices'!BV3:BV236,1)</f>
        <v>0</v>
      </c>
      <c r="AK22" s="233" t="s">
        <v>24</v>
      </c>
      <c r="AL22" s="314">
        <f t="shared" si="17"/>
        <v>3.3898305084745763E-2</v>
      </c>
      <c r="AM22" s="315">
        <f t="shared" si="18"/>
        <v>1.6949152542372881E-2</v>
      </c>
      <c r="AN22" s="315">
        <f t="shared" si="19"/>
        <v>2.5423728813559324E-2</v>
      </c>
      <c r="AO22" s="315">
        <f t="shared" si="20"/>
        <v>9.3220338983050849E-2</v>
      </c>
      <c r="AP22" s="315">
        <f t="shared" si="21"/>
        <v>9.3220338983050849E-2</v>
      </c>
      <c r="AQ22" s="316">
        <f t="shared" si="22"/>
        <v>5.0847457627118647E-2</v>
      </c>
      <c r="AR22" s="171"/>
      <c r="AS22" s="233" t="s">
        <v>24</v>
      </c>
      <c r="AT22" s="314">
        <f t="shared" si="24"/>
        <v>8.4745762711864406E-3</v>
      </c>
      <c r="AU22" s="315">
        <f t="shared" si="25"/>
        <v>4.2372881355932202E-2</v>
      </c>
      <c r="AV22" s="315">
        <f t="shared" si="26"/>
        <v>0</v>
      </c>
      <c r="AW22" s="315">
        <f t="shared" si="27"/>
        <v>0</v>
      </c>
      <c r="AX22" s="315">
        <f t="shared" si="28"/>
        <v>0</v>
      </c>
      <c r="AY22" s="315">
        <f t="shared" si="29"/>
        <v>0</v>
      </c>
      <c r="AZ22" s="315">
        <f t="shared" si="30"/>
        <v>2.5423728813559324E-2</v>
      </c>
      <c r="BA22" s="315">
        <f t="shared" si="31"/>
        <v>0.1271186440677966</v>
      </c>
      <c r="BB22" s="316">
        <f t="shared" si="32"/>
        <v>0</v>
      </c>
    </row>
    <row r="23" spans="1:54" ht="23.25" customHeight="1" x14ac:dyDescent="0.25">
      <c r="A23" s="157" t="s">
        <v>26</v>
      </c>
      <c r="B23" s="31">
        <f>'Evidence-Based Practices'!BC237</f>
        <v>3</v>
      </c>
      <c r="C23" s="165">
        <f t="shared" si="14"/>
        <v>2.5423728813559324E-2</v>
      </c>
      <c r="D23" s="166">
        <f t="shared" si="15"/>
        <v>1.282051282051282E-2</v>
      </c>
      <c r="E23" s="42"/>
      <c r="F23" s="42"/>
      <c r="G23" s="42"/>
      <c r="H23" s="42"/>
      <c r="I23" s="42"/>
      <c r="J23" s="42"/>
      <c r="K23" s="42"/>
      <c r="Q23" s="258" t="s">
        <v>1789</v>
      </c>
      <c r="R23" s="226">
        <f>COUNTIFS('Evidence-Based Practices'!BB3:BB236,1,'Evidence-Based Practices'!BG3:BG236,1)</f>
        <v>4</v>
      </c>
      <c r="S23" s="226">
        <f>COUNTIFS('Evidence-Based Practices'!BB3:BB236,1,'Evidence-Based Practices'!BH3:BH236,1)</f>
        <v>4</v>
      </c>
      <c r="T23" s="226">
        <f>COUNTIFS('Evidence-Based Practices'!BB3:BB236,1,'Evidence-Based Practices'!BI3:BI236,1)</f>
        <v>4</v>
      </c>
      <c r="U23" s="226">
        <f>COUNTIFS('Evidence-Based Practices'!BB3:BB236,1,'Evidence-Based Practices'!BJ3:BJ236,1)</f>
        <v>11</v>
      </c>
      <c r="V23" s="226">
        <f>COUNTIFS('Evidence-Based Practices'!BB3:BB236,1,'Evidence-Based Practices'!BK3:BK236,1)</f>
        <v>11</v>
      </c>
      <c r="W23" s="226">
        <f>COUNTIFS('Evidence-Based Practices'!BB3:BB236,1,'Evidence-Based Practices'!BL3:BL236,1)</f>
        <v>5</v>
      </c>
      <c r="X23" s="31"/>
      <c r="Y23" s="258" t="s">
        <v>1789</v>
      </c>
      <c r="Z23" s="226">
        <f>COUNTIFS('Evidence-Based Practices'!BB3:BB236,1,'Evidence-Based Practices'!BN3:BN236,1)</f>
        <v>1</v>
      </c>
      <c r="AA23" s="226">
        <f>COUNTIFS('Evidence-Based Practices'!BB3:BB236,1,'Evidence-Based Practices'!BO3:BO236,1)</f>
        <v>5</v>
      </c>
      <c r="AB23" s="226">
        <f>COUNTIFS('Evidence-Based Practices'!BB3:BB236,1,'Evidence-Based Practices'!BP3:BP236,1)</f>
        <v>0</v>
      </c>
      <c r="AC23" s="226">
        <f>COUNTIFS('Evidence-Based Practices'!BB3:BB236,1,'Evidence-Based Practices'!BQ3:BQ236,1)</f>
        <v>0</v>
      </c>
      <c r="AD23" s="226">
        <f>COUNTIFS('Evidence-Based Practices'!BB3:BB236,1,'Evidence-Based Practices'!BR3:BR236,1)</f>
        <v>0</v>
      </c>
      <c r="AE23" s="226">
        <f>COUNTIFS('Evidence-Based Practices'!BB3:BB236,1,'Evidence-Based Practices'!BS3:BS236,1)</f>
        <v>0</v>
      </c>
      <c r="AF23" s="226">
        <f>COUNTIFS('Evidence-Based Practices'!BB3:BB236,1,'Evidence-Based Practices'!BT3:BT236,1)</f>
        <v>6</v>
      </c>
      <c r="AG23" s="226">
        <f>COUNTIFS('Evidence-Based Practices'!BB3:BB236,1,'Evidence-Based Practices'!BU3:BU236,1)</f>
        <v>3</v>
      </c>
      <c r="AH23" s="226">
        <f>COUNTIFS('Evidence-Based Practices'!BB3:BB236,1,'Evidence-Based Practices'!BV3:BV236,1)</f>
        <v>9</v>
      </c>
      <c r="AK23" s="233" t="s">
        <v>25</v>
      </c>
      <c r="AL23" s="314">
        <f t="shared" si="17"/>
        <v>3.3898305084745763E-2</v>
      </c>
      <c r="AM23" s="315">
        <f t="shared" si="18"/>
        <v>3.3898305084745763E-2</v>
      </c>
      <c r="AN23" s="315">
        <f t="shared" si="19"/>
        <v>3.3898305084745763E-2</v>
      </c>
      <c r="AO23" s="315">
        <f t="shared" si="20"/>
        <v>9.3220338983050849E-2</v>
      </c>
      <c r="AP23" s="315">
        <f t="shared" si="21"/>
        <v>9.3220338983050849E-2</v>
      </c>
      <c r="AQ23" s="316">
        <f t="shared" si="22"/>
        <v>4.2372881355932202E-2</v>
      </c>
      <c r="AR23" s="171"/>
      <c r="AS23" s="233" t="s">
        <v>25</v>
      </c>
      <c r="AT23" s="314">
        <f t="shared" si="24"/>
        <v>8.4745762711864406E-3</v>
      </c>
      <c r="AU23" s="315">
        <f t="shared" si="25"/>
        <v>4.2372881355932202E-2</v>
      </c>
      <c r="AV23" s="315">
        <f t="shared" si="26"/>
        <v>0</v>
      </c>
      <c r="AW23" s="315">
        <f t="shared" si="27"/>
        <v>0</v>
      </c>
      <c r="AX23" s="315">
        <f t="shared" si="28"/>
        <v>0</v>
      </c>
      <c r="AY23" s="315">
        <f t="shared" si="29"/>
        <v>0</v>
      </c>
      <c r="AZ23" s="315">
        <f t="shared" si="30"/>
        <v>5.0847457627118647E-2</v>
      </c>
      <c r="BA23" s="315">
        <f t="shared" si="31"/>
        <v>2.5423728813559324E-2</v>
      </c>
      <c r="BB23" s="316">
        <f t="shared" si="32"/>
        <v>7.6271186440677971E-2</v>
      </c>
    </row>
    <row r="24" spans="1:54" ht="23.25" customHeight="1" thickBot="1" x14ac:dyDescent="0.3">
      <c r="A24" s="157" t="s">
        <v>27</v>
      </c>
      <c r="B24" s="31">
        <f>'Evidence-Based Practices'!BD237</f>
        <v>1</v>
      </c>
      <c r="C24" s="165">
        <f t="shared" si="14"/>
        <v>8.4745762711864406E-3</v>
      </c>
      <c r="D24" s="166">
        <f t="shared" si="15"/>
        <v>4.2735042735042739E-3</v>
      </c>
      <c r="E24" s="42"/>
      <c r="F24" s="42"/>
      <c r="G24" s="42"/>
      <c r="H24" s="42"/>
      <c r="I24" s="42"/>
      <c r="J24" s="42"/>
      <c r="K24" s="42"/>
      <c r="Q24" s="258" t="s">
        <v>1790</v>
      </c>
      <c r="R24" s="226">
        <f>COUNTIFS('Evidence-Based Practices'!BC3:BC236,1,'Evidence-Based Practices'!BG3:BG236,1)</f>
        <v>1</v>
      </c>
      <c r="S24" s="226">
        <f>COUNTIFS('Evidence-Based Practices'!BC3:BC236,1,'Evidence-Based Practices'!BH3:BH236,1)</f>
        <v>0</v>
      </c>
      <c r="T24" s="226">
        <f>COUNTIFS('Evidence-Based Practices'!BC3:BC236,1,'Evidence-Based Practices'!BI3:BI236,1)</f>
        <v>0</v>
      </c>
      <c r="U24" s="226">
        <f>COUNTIFS('Evidence-Based Practices'!BC3:BC236,1,'Evidence-Based Practices'!BJ3:BJ236,1)</f>
        <v>3</v>
      </c>
      <c r="V24" s="226">
        <f>COUNTIFS('Evidence-Based Practices'!BC3:BC236,1,'Evidence-Based Practices'!BK3:BK236,1)</f>
        <v>3</v>
      </c>
      <c r="W24" s="226">
        <f>COUNTIFS('Evidence-Based Practices'!BC3:BC236,1,'Evidence-Based Practices'!BL3:BL236,1)</f>
        <v>0</v>
      </c>
      <c r="X24" s="31"/>
      <c r="Y24" s="258" t="s">
        <v>1790</v>
      </c>
      <c r="Z24" s="226">
        <f>COUNTIFS('Evidence-Based Practices'!BC3:BC236,1,'Evidence-Based Practices'!BN3:BN236,1)</f>
        <v>0</v>
      </c>
      <c r="AA24" s="226">
        <f>COUNTIFS('Evidence-Based Practices'!BC3:BC236,1,'Evidence-Based Practices'!BO3:BO236,1)</f>
        <v>2</v>
      </c>
      <c r="AB24" s="226">
        <f>COUNTIFS('Evidence-Based Practices'!BC3:BC236,1,'Evidence-Based Practices'!BP3:BP236,1)</f>
        <v>0</v>
      </c>
      <c r="AC24" s="226">
        <f>COUNTIFS('Evidence-Based Practices'!BC3:BC236,1,'Evidence-Based Practices'!BQ3:BQ236,1)</f>
        <v>0</v>
      </c>
      <c r="AD24" s="226">
        <f>COUNTIFS('Evidence-Based Practices'!BC3:BC236,1,'Evidence-Based Practices'!BR3:BR236,1)</f>
        <v>0</v>
      </c>
      <c r="AE24" s="226">
        <f>COUNTIFS('Evidence-Based Practices'!BC3:BC236,1,'Evidence-Based Practices'!BS3:BS236,1)</f>
        <v>0</v>
      </c>
      <c r="AF24" s="226">
        <f>COUNTIFS('Evidence-Based Practices'!BC3:BC236,1,'Evidence-Based Practices'!BT3:BT236,1)</f>
        <v>3</v>
      </c>
      <c r="AG24" s="226">
        <f>COUNTIFS('Evidence-Based Practices'!BC3:BC236,1,'Evidence-Based Practices'!BU3:BU236,1)</f>
        <v>0</v>
      </c>
      <c r="AH24" s="226">
        <f>COUNTIFS('Evidence-Based Practices'!BC3:BC236,1,'Evidence-Based Practices'!BV3:BV236,1)</f>
        <v>0</v>
      </c>
      <c r="AK24" s="233" t="s">
        <v>26</v>
      </c>
      <c r="AL24" s="314">
        <f t="shared" si="17"/>
        <v>8.4745762711864406E-3</v>
      </c>
      <c r="AM24" s="315">
        <f t="shared" si="18"/>
        <v>0</v>
      </c>
      <c r="AN24" s="315">
        <f t="shared" si="19"/>
        <v>0</v>
      </c>
      <c r="AO24" s="315">
        <f t="shared" si="20"/>
        <v>2.5423728813559324E-2</v>
      </c>
      <c r="AP24" s="315">
        <f t="shared" si="21"/>
        <v>2.5423728813559324E-2</v>
      </c>
      <c r="AQ24" s="316">
        <f t="shared" si="22"/>
        <v>0</v>
      </c>
      <c r="AR24" s="171"/>
      <c r="AS24" s="233" t="s">
        <v>26</v>
      </c>
      <c r="AT24" s="314">
        <f t="shared" si="24"/>
        <v>0</v>
      </c>
      <c r="AU24" s="315">
        <f t="shared" si="25"/>
        <v>1.6949152542372881E-2</v>
      </c>
      <c r="AV24" s="315">
        <f t="shared" si="26"/>
        <v>0</v>
      </c>
      <c r="AW24" s="315">
        <f t="shared" si="27"/>
        <v>0</v>
      </c>
      <c r="AX24" s="315">
        <f t="shared" si="28"/>
        <v>0</v>
      </c>
      <c r="AY24" s="315">
        <f t="shared" si="29"/>
        <v>0</v>
      </c>
      <c r="AZ24" s="315">
        <f t="shared" si="30"/>
        <v>2.5423728813559324E-2</v>
      </c>
      <c r="BA24" s="315">
        <f t="shared" si="31"/>
        <v>0</v>
      </c>
      <c r="BB24" s="316">
        <f t="shared" si="32"/>
        <v>0</v>
      </c>
    </row>
    <row r="25" spans="1:54" ht="23.25" customHeight="1" thickBot="1" x14ac:dyDescent="0.3">
      <c r="A25" s="52" t="s">
        <v>1649</v>
      </c>
      <c r="B25" s="36">
        <f>COUNTIF('Evidence-Based Practices'!BE3:BE236,"&gt;0")</f>
        <v>118</v>
      </c>
      <c r="C25" s="169">
        <f>B25/B25</f>
        <v>1</v>
      </c>
      <c r="D25" s="170">
        <f>B25/B37</f>
        <v>0.50427350427350426</v>
      </c>
      <c r="E25" s="42"/>
      <c r="F25" s="42"/>
      <c r="G25" s="42"/>
      <c r="H25" s="42"/>
      <c r="I25" s="42"/>
      <c r="J25" s="42"/>
      <c r="K25" s="42"/>
      <c r="Q25" s="259" t="s">
        <v>1791</v>
      </c>
      <c r="R25" s="264">
        <f>COUNTIFS('Evidence-Based Practices'!BD3:BD236,1,'Evidence-Based Practices'!BG3:BG236,1)</f>
        <v>1</v>
      </c>
      <c r="S25" s="264">
        <f>COUNTIFS('Evidence-Based Practices'!BD3:BD236,1,'Evidence-Based Practices'!BH3:BH236,1)</f>
        <v>1</v>
      </c>
      <c r="T25" s="264">
        <f>COUNTIFS('Evidence-Based Practices'!BD3:BD236,1,'Evidence-Based Practices'!BI3:BI236,1)</f>
        <v>0</v>
      </c>
      <c r="U25" s="264">
        <f>COUNTIFS('Evidence-Based Practices'!BD3:BD236,1,'Evidence-Based Practices'!BJ3:BJ236,1)</f>
        <v>0</v>
      </c>
      <c r="V25" s="264">
        <f>COUNTIFS('Evidence-Based Practices'!BD3:BD236,1,'Evidence-Based Practices'!BK3:BK236,1)</f>
        <v>0</v>
      </c>
      <c r="W25" s="264">
        <f>COUNTIFS('Evidence-Based Practices'!BD3:BD236,1,'Evidence-Based Practices'!BL3:BL236,1)</f>
        <v>0</v>
      </c>
      <c r="X25" s="31"/>
      <c r="Y25" s="259" t="s">
        <v>1791</v>
      </c>
      <c r="Z25" s="264">
        <f>COUNTIFS('Evidence-Based Practices'!BD3:BD236,1,'Evidence-Based Practices'!BN3:BN236,1)</f>
        <v>1</v>
      </c>
      <c r="AA25" s="264">
        <f>COUNTIFS('Evidence-Based Practices'!BD3:BD236,1,'Evidence-Based Practices'!BO3:BO236,1)</f>
        <v>0</v>
      </c>
      <c r="AB25" s="264">
        <f>COUNTIFS('Evidence-Based Practices'!BD3:BD236,1,'Evidence-Based Practices'!BP3:BP236,1)</f>
        <v>0</v>
      </c>
      <c r="AC25" s="264">
        <f>COUNTIFS('Evidence-Based Practices'!BD3:BD236,1,'Evidence-Based Practices'!BQ3:BQ236,1)</f>
        <v>0</v>
      </c>
      <c r="AD25" s="264">
        <f>COUNTIFS('Evidence-Based Practices'!BD3:BD236,1,'Evidence-Based Practices'!BR3:BR236,1)</f>
        <v>0</v>
      </c>
      <c r="AE25" s="264">
        <f>COUNTIFS('Evidence-Based Practices'!BD3:BD236,1,'Evidence-Based Practices'!BS3:BS236,1)</f>
        <v>0</v>
      </c>
      <c r="AF25" s="264">
        <f>COUNTIFS('Evidence-Based Practices'!BD3:BD236,1,'Evidence-Based Practices'!BT3:BT236,1)</f>
        <v>0</v>
      </c>
      <c r="AG25" s="264">
        <f>COUNTIFS('Evidence-Based Practices'!BD3:BD236,1,'Evidence-Based Practices'!BU3:BU236,1)</f>
        <v>0</v>
      </c>
      <c r="AH25" s="264">
        <f>COUNTIFS('Evidence-Based Practices'!BD3:BD236,1,'Evidence-Based Practices'!BV3:BV236,1)</f>
        <v>0</v>
      </c>
      <c r="AK25" s="233" t="s">
        <v>27</v>
      </c>
      <c r="AL25" s="317">
        <f t="shared" si="17"/>
        <v>8.4745762711864406E-3</v>
      </c>
      <c r="AM25" s="318">
        <f t="shared" si="18"/>
        <v>8.4745762711864406E-3</v>
      </c>
      <c r="AN25" s="318">
        <f t="shared" si="19"/>
        <v>0</v>
      </c>
      <c r="AO25" s="318">
        <f t="shared" si="20"/>
        <v>0</v>
      </c>
      <c r="AP25" s="318">
        <f t="shared" si="21"/>
        <v>0</v>
      </c>
      <c r="AQ25" s="319">
        <f t="shared" si="22"/>
        <v>0</v>
      </c>
      <c r="AR25" s="171"/>
      <c r="AS25" s="233" t="s">
        <v>27</v>
      </c>
      <c r="AT25" s="323">
        <f t="shared" si="24"/>
        <v>8.4745762711864406E-3</v>
      </c>
      <c r="AU25" s="324">
        <f t="shared" si="25"/>
        <v>0</v>
      </c>
      <c r="AV25" s="324">
        <f t="shared" si="26"/>
        <v>0</v>
      </c>
      <c r="AW25" s="324">
        <f t="shared" si="27"/>
        <v>0</v>
      </c>
      <c r="AX25" s="324">
        <f t="shared" si="28"/>
        <v>0</v>
      </c>
      <c r="AY25" s="324">
        <f t="shared" si="29"/>
        <v>0</v>
      </c>
      <c r="AZ25" s="324">
        <f t="shared" si="30"/>
        <v>0</v>
      </c>
      <c r="BA25" s="324">
        <f t="shared" si="31"/>
        <v>0</v>
      </c>
      <c r="BB25" s="325">
        <f t="shared" si="32"/>
        <v>0</v>
      </c>
    </row>
    <row r="26" spans="1:54" ht="23.25" customHeight="1" thickBot="1" x14ac:dyDescent="0.3">
      <c r="A26" s="145" t="s">
        <v>1687</v>
      </c>
      <c r="B26" s="146"/>
      <c r="C26" s="173"/>
      <c r="D26" s="174"/>
      <c r="E26" s="42"/>
      <c r="F26" s="42"/>
      <c r="G26" s="42"/>
      <c r="H26" s="42"/>
      <c r="I26" s="42"/>
      <c r="J26" s="42"/>
      <c r="K26" s="42"/>
      <c r="Q26" s="52" t="s">
        <v>1802</v>
      </c>
      <c r="R26" s="274">
        <f>COUNTIFS('Evidence-Based Practices'!BE3:BE236,"&gt;0",'Evidence-Based Practices'!BG3:BG236,1)</f>
        <v>15</v>
      </c>
      <c r="S26" s="275">
        <f>COUNTIFS('Evidence-Based Practices'!BE3:BE236,"&gt;0",'Evidence-Based Practices'!BH3:BH236,1)</f>
        <v>14</v>
      </c>
      <c r="T26" s="275">
        <f>COUNTIFS('Evidence-Based Practices'!BE3:BE236,"&gt;0",'Evidence-Based Practices'!BI3:BI236,1)</f>
        <v>51</v>
      </c>
      <c r="U26" s="275">
        <f>COUNTIFS('Evidence-Based Practices'!BE3:BE236,"&gt;0",'Evidence-Based Practices'!BJ3:BJ236,1)</f>
        <v>80</v>
      </c>
      <c r="V26" s="275">
        <f>COUNTIFS('Evidence-Based Practices'!BE3:BE236,"&gt;0",'Evidence-Based Practices'!BK3:BK236,1)</f>
        <v>77</v>
      </c>
      <c r="W26" s="276">
        <f>COUNTIFS('Evidence-Based Practices'!BE3:BE236,"&gt;0",'Evidence-Based Practices'!BL3:BL236,1)</f>
        <v>19</v>
      </c>
      <c r="X26" s="252"/>
      <c r="Y26" s="52" t="s">
        <v>1802</v>
      </c>
      <c r="Z26" s="285">
        <f>COUNTIFS('Evidence-Based Practices'!BE3:BE236,"&gt;0",'Evidence-Based Practices'!BN3:BN236,1)</f>
        <v>10</v>
      </c>
      <c r="AA26" s="286">
        <f>COUNTIFS('Evidence-Based Practices'!BE3:BE236,"&gt;0",'Evidence-Based Practices'!BO3:BO236,1)</f>
        <v>11</v>
      </c>
      <c r="AB26" s="286">
        <f>COUNTIFS('Evidence-Based Practices'!BE3:BE236,"&gt;0",'Evidence-Based Practices'!BP3:BP236,1)</f>
        <v>1</v>
      </c>
      <c r="AC26" s="286">
        <f>COUNTIFS('Evidence-Based Practices'!BE3:BE236,"&gt;0",'Evidence-Based Practices'!BQ3:BQ236,1)</f>
        <v>0</v>
      </c>
      <c r="AD26" s="286">
        <f>COUNTIFS('Evidence-Based Practices'!BE3:BE236,"&gt;0",'Evidence-Based Practices'!BR3:BR236,1)</f>
        <v>0</v>
      </c>
      <c r="AE26" s="286">
        <f>COUNTIFS('Evidence-Based Practices'!BE3:BE236,"&gt;0",'Evidence-Based Practices'!BS3:BS236,1)</f>
        <v>1</v>
      </c>
      <c r="AF26" s="286">
        <f>COUNTIFS('Evidence-Based Practices'!BE3:BE236,"&gt;0",'Evidence-Based Practices'!BT3:BT236,1)</f>
        <v>14</v>
      </c>
      <c r="AG26" s="286">
        <f>COUNTIFS('Evidence-Based Practices'!BE3:BE236,"&gt;0",'Evidence-Based Practices'!BU3:BU236,1)</f>
        <v>41</v>
      </c>
      <c r="AH26" s="287">
        <f>COUNTIFS('Evidence-Based Practices'!BE3:BE236,"&gt;0",'Evidence-Based Practices'!BV3:BV236,1)</f>
        <v>52</v>
      </c>
      <c r="AK26" s="238" t="s">
        <v>1805</v>
      </c>
      <c r="AL26" s="326">
        <f t="shared" si="17"/>
        <v>0.1271186440677966</v>
      </c>
      <c r="AM26" s="327">
        <f t="shared" si="18"/>
        <v>0.11864406779661017</v>
      </c>
      <c r="AN26" s="327">
        <f t="shared" si="19"/>
        <v>0.43220338983050849</v>
      </c>
      <c r="AO26" s="327">
        <f t="shared" si="20"/>
        <v>0.67796610169491522</v>
      </c>
      <c r="AP26" s="327">
        <f t="shared" si="21"/>
        <v>0.65254237288135597</v>
      </c>
      <c r="AQ26" s="328">
        <f t="shared" si="22"/>
        <v>0.16101694915254236</v>
      </c>
      <c r="AR26" s="171"/>
      <c r="AS26" s="238" t="s">
        <v>1805</v>
      </c>
      <c r="AT26" s="326">
        <f t="shared" si="24"/>
        <v>8.4745762711864403E-2</v>
      </c>
      <c r="AU26" s="327">
        <f t="shared" si="25"/>
        <v>9.3220338983050849E-2</v>
      </c>
      <c r="AV26" s="327">
        <f t="shared" si="26"/>
        <v>8.4745762711864406E-3</v>
      </c>
      <c r="AW26" s="327">
        <f t="shared" si="27"/>
        <v>0</v>
      </c>
      <c r="AX26" s="327">
        <f t="shared" si="28"/>
        <v>0</v>
      </c>
      <c r="AY26" s="327">
        <f t="shared" si="29"/>
        <v>8.4745762711864406E-3</v>
      </c>
      <c r="AZ26" s="327">
        <f t="shared" si="30"/>
        <v>0.11864406779661017</v>
      </c>
      <c r="BA26" s="327">
        <f t="shared" si="31"/>
        <v>0.34745762711864409</v>
      </c>
      <c r="BB26" s="328">
        <f t="shared" si="32"/>
        <v>0.44067796610169491</v>
      </c>
    </row>
    <row r="27" spans="1:54" ht="23.25" customHeight="1" thickBot="1" x14ac:dyDescent="0.3">
      <c r="A27" s="228" t="s">
        <v>606</v>
      </c>
      <c r="B27" s="31">
        <f>'Evidence-Based Practices'!Z237</f>
        <v>65</v>
      </c>
      <c r="C27" s="171">
        <f t="shared" ref="C27:C36" si="33">B27/$B$36</f>
        <v>0.47794117647058826</v>
      </c>
      <c r="D27" s="172">
        <f t="shared" ref="D27:D36" si="34">B27/$B$37</f>
        <v>0.27777777777777779</v>
      </c>
      <c r="E27" s="42"/>
      <c r="F27" s="42"/>
      <c r="G27" s="42"/>
      <c r="H27" s="42"/>
      <c r="I27" s="42"/>
      <c r="J27" s="42"/>
      <c r="K27" s="42"/>
      <c r="Q27" s="145" t="s">
        <v>1687</v>
      </c>
      <c r="R27" s="304"/>
      <c r="S27" s="304"/>
      <c r="T27" s="304"/>
      <c r="U27" s="304"/>
      <c r="V27" s="304"/>
      <c r="W27" s="305"/>
      <c r="X27" s="31"/>
      <c r="Y27" s="145" t="s">
        <v>1687</v>
      </c>
      <c r="Z27" s="146"/>
      <c r="AA27" s="146"/>
      <c r="AB27" s="146"/>
      <c r="AC27" s="146"/>
      <c r="AD27" s="146"/>
      <c r="AE27" s="146"/>
      <c r="AF27" s="146"/>
      <c r="AG27" s="146"/>
      <c r="AH27" s="240"/>
      <c r="AK27" s="145" t="s">
        <v>1807</v>
      </c>
      <c r="AL27" s="173"/>
      <c r="AM27" s="173"/>
      <c r="AN27" s="173"/>
      <c r="AO27" s="173"/>
      <c r="AP27" s="173"/>
      <c r="AQ27" s="174"/>
      <c r="AR27" s="171"/>
      <c r="AS27" s="145" t="s">
        <v>1807</v>
      </c>
      <c r="AT27" s="173"/>
      <c r="AU27" s="173"/>
      <c r="AV27" s="173"/>
      <c r="AW27" s="173"/>
      <c r="AX27" s="173"/>
      <c r="AY27" s="173"/>
      <c r="AZ27" s="173"/>
      <c r="BA27" s="173"/>
      <c r="BB27" s="174"/>
    </row>
    <row r="28" spans="1:54" ht="23.25" customHeight="1" x14ac:dyDescent="0.25">
      <c r="A28" s="158" t="s">
        <v>607</v>
      </c>
      <c r="B28" s="31">
        <f>'Evidence-Based Practices'!AA237</f>
        <v>35</v>
      </c>
      <c r="C28" s="171">
        <f t="shared" si="33"/>
        <v>0.25735294117647056</v>
      </c>
      <c r="D28" s="172">
        <f t="shared" si="34"/>
        <v>0.14957264957264957</v>
      </c>
      <c r="E28" s="42"/>
      <c r="F28" s="42"/>
      <c r="G28" s="42"/>
      <c r="H28" s="42"/>
      <c r="I28" s="42"/>
      <c r="J28" s="42"/>
      <c r="K28" s="42"/>
      <c r="Q28" s="260" t="s">
        <v>1792</v>
      </c>
      <c r="R28" s="297">
        <f>COUNTIFS('Evidence-Based Practices'!Z3:Z236,1,'Evidence-Based Practices'!BG3:BG236,1)</f>
        <v>0</v>
      </c>
      <c r="S28" s="298">
        <f>COUNTIFS('Evidence-Based Practices'!Z3:Z236,1,'Evidence-Based Practices'!BH3:BH236,1)</f>
        <v>26</v>
      </c>
      <c r="T28" s="298">
        <f>COUNTIFS('Evidence-Based Practices'!Z3:Z236,1,'Evidence-Based Practices'!BI3:BI236,1)</f>
        <v>56</v>
      </c>
      <c r="U28" s="298">
        <f>COUNTIFS('Evidence-Based Practices'!Z3:Z236,1,'Evidence-Based Practices'!BJ3:BJ236,1)</f>
        <v>29</v>
      </c>
      <c r="V28" s="298">
        <f>COUNTIFS('Evidence-Based Practices'!Z3:Z236,1,'Evidence-Based Practices'!BK3:BK236,1)</f>
        <v>26</v>
      </c>
      <c r="W28" s="306">
        <f>COUNTIFS('Evidence-Based Practices'!Z3:Z236,1,'Evidence-Based Practices'!BL3:BL236,1)</f>
        <v>0</v>
      </c>
      <c r="X28" s="31"/>
      <c r="Y28" s="260" t="s">
        <v>1792</v>
      </c>
      <c r="Z28" s="297">
        <f>COUNTIFS('Evidence-Based Practices'!Z3:Z236,1,'Evidence-Based Practices'!BN3:BN236,1)</f>
        <v>38</v>
      </c>
      <c r="AA28" s="298">
        <f>COUNTIFS('Evidence-Based Practices'!Z3:Z236,1,'Evidence-Based Practices'!BO3:BO236,1)</f>
        <v>10</v>
      </c>
      <c r="AB28" s="298">
        <f>COUNTIFS('Evidence-Based Practices'!Z3:Z236,1,'Evidence-Based Practices'!BP3:BP236,1)</f>
        <v>2</v>
      </c>
      <c r="AC28" s="298">
        <f>COUNTIFS('Evidence-Based Practices'!Z3:Z236,1,'Evidence-Based Practices'!BQ3:BQ236,1)</f>
        <v>2</v>
      </c>
      <c r="AD28" s="298">
        <f>COUNTIFS('Evidence-Based Practices'!Z3:Z236,1,'Evidence-Based Practices'!BR3:BR236,1)</f>
        <v>5</v>
      </c>
      <c r="AE28" s="298">
        <f>COUNTIFS('Evidence-Based Practices'!Z3:Z236,1,'Evidence-Based Practices'!BS3:BS236,1)</f>
        <v>4</v>
      </c>
      <c r="AF28" s="298">
        <f>COUNTIFS('Evidence-Based Practices'!Z3:Z236,1,'Evidence-Based Practices'!BT3:BT236,1)</f>
        <v>0</v>
      </c>
      <c r="AG28" s="298">
        <f>COUNTIFS('Evidence-Based Practices'!Z3:Z236,1,'Evidence-Based Practices'!BU3:BU236,1)</f>
        <v>19</v>
      </c>
      <c r="AH28" s="306">
        <f>COUNTIFS('Evidence-Based Practices'!Z3:Z236,1,'Evidence-Based Practices'!BV3:BV236,1)</f>
        <v>13</v>
      </c>
      <c r="AK28" s="241" t="s">
        <v>606</v>
      </c>
      <c r="AL28" s="311">
        <f t="shared" ref="AL28:AL37" si="35">R28/$B$36</f>
        <v>0</v>
      </c>
      <c r="AM28" s="312">
        <f t="shared" ref="AM28:AM37" si="36">S28/$B$36</f>
        <v>0.19117647058823528</v>
      </c>
      <c r="AN28" s="312">
        <f t="shared" ref="AN28:AN37" si="37">T28/$B$36</f>
        <v>0.41176470588235292</v>
      </c>
      <c r="AO28" s="312">
        <f t="shared" ref="AO28:AO37" si="38">U28/$B$36</f>
        <v>0.21323529411764705</v>
      </c>
      <c r="AP28" s="312">
        <f t="shared" ref="AP28:AP37" si="39">V28/$B$36</f>
        <v>0.19117647058823528</v>
      </c>
      <c r="AQ28" s="313">
        <f t="shared" ref="AQ28:AQ37" si="40">W28/$B$36</f>
        <v>0</v>
      </c>
      <c r="AR28" s="171"/>
      <c r="AS28" s="241" t="s">
        <v>606</v>
      </c>
      <c r="AT28" s="311">
        <f>Z28/$B$36</f>
        <v>0.27941176470588236</v>
      </c>
      <c r="AU28" s="312">
        <f t="shared" ref="AU28:BB28" si="41">AA28/$B$36</f>
        <v>7.3529411764705885E-2</v>
      </c>
      <c r="AV28" s="312">
        <f t="shared" si="41"/>
        <v>1.4705882352941176E-2</v>
      </c>
      <c r="AW28" s="312">
        <f t="shared" si="41"/>
        <v>1.4705882352941176E-2</v>
      </c>
      <c r="AX28" s="312">
        <f t="shared" si="41"/>
        <v>3.6764705882352942E-2</v>
      </c>
      <c r="AY28" s="312">
        <f t="shared" si="41"/>
        <v>2.9411764705882353E-2</v>
      </c>
      <c r="AZ28" s="312">
        <f t="shared" si="41"/>
        <v>0</v>
      </c>
      <c r="BA28" s="312">
        <f t="shared" si="41"/>
        <v>0.13970588235294118</v>
      </c>
      <c r="BB28" s="313">
        <f t="shared" si="41"/>
        <v>9.5588235294117641E-2</v>
      </c>
    </row>
    <row r="29" spans="1:54" ht="23.25" customHeight="1" x14ac:dyDescent="0.25">
      <c r="A29" s="158" t="s">
        <v>608</v>
      </c>
      <c r="B29" s="31">
        <f>'Evidence-Based Practices'!AB237</f>
        <v>37</v>
      </c>
      <c r="C29" s="171">
        <f t="shared" si="33"/>
        <v>0.27205882352941174</v>
      </c>
      <c r="D29" s="172">
        <f t="shared" si="34"/>
        <v>0.15811965811965811</v>
      </c>
      <c r="E29" s="42"/>
      <c r="F29" s="42"/>
      <c r="G29" s="42"/>
      <c r="H29" s="42"/>
      <c r="I29" s="42"/>
      <c r="J29" s="42"/>
      <c r="K29" s="42"/>
      <c r="Q29" s="261" t="s">
        <v>1793</v>
      </c>
      <c r="R29" s="300">
        <f>COUNTIFS('Evidence-Based Practices'!AA3:AA236,1,'Evidence-Based Practices'!BG3:BG236,1)</f>
        <v>6</v>
      </c>
      <c r="S29" s="288">
        <f>COUNTIFS('Evidence-Based Practices'!AA3:AA236,1,'Evidence-Based Practices'!BH3:BH236,1)</f>
        <v>17</v>
      </c>
      <c r="T29" s="288">
        <f>COUNTIFS('Evidence-Based Practices'!AA3:AA236,1,'Evidence-Based Practices'!BI3:BI236,1)</f>
        <v>27</v>
      </c>
      <c r="U29" s="288">
        <f>COUNTIFS('Evidence-Based Practices'!AA3:AA236,1,'Evidence-Based Practices'!BJ3:BJ236,1)</f>
        <v>11</v>
      </c>
      <c r="V29" s="288">
        <f>COUNTIFS('Evidence-Based Practices'!AA3:AA236,1,'Evidence-Based Practices'!BK3:BK236,1)</f>
        <v>9</v>
      </c>
      <c r="W29" s="307">
        <f>COUNTIFS('Evidence-Based Practices'!AA3:AA236,1,'Evidence-Based Practices'!BL3:BL236,1)</f>
        <v>1</v>
      </c>
      <c r="X29" s="31"/>
      <c r="Y29" s="261" t="s">
        <v>1793</v>
      </c>
      <c r="Z29" s="300">
        <f>COUNTIFS('Evidence-Based Practices'!AA3:AA236,1,'Evidence-Based Practices'!BN3:BN236,1)</f>
        <v>21</v>
      </c>
      <c r="AA29" s="288">
        <f>COUNTIFS('Evidence-Based Practices'!AA3:AA236,1,'Evidence-Based Practices'!BO3:BO236,1)</f>
        <v>10</v>
      </c>
      <c r="AB29" s="288">
        <f>COUNTIFS('Evidence-Based Practices'!AA3:AA236,1,'Evidence-Based Practices'!BP3:BP236,1)</f>
        <v>1</v>
      </c>
      <c r="AC29" s="288">
        <f>COUNTIFS('Evidence-Based Practices'!AA3:AA236,1,'Evidence-Based Practices'!BQ3:BQ236,1)</f>
        <v>6</v>
      </c>
      <c r="AD29" s="288">
        <f>COUNTIFS('Evidence-Based Practices'!AA3:AA236,1,'Evidence-Based Practices'!BR3:BR236,1)</f>
        <v>5</v>
      </c>
      <c r="AE29" s="288">
        <f>COUNTIFS('Evidence-Based Practices'!AA3:AA236,1,'Evidence-Based Practices'!BS3:BS236,1)</f>
        <v>6</v>
      </c>
      <c r="AF29" s="288">
        <f>COUNTIFS('Evidence-Based Practices'!AA3:AA236,1,'Evidence-Based Practices'!BT3:BT236,1)</f>
        <v>0</v>
      </c>
      <c r="AG29" s="288">
        <f>COUNTIFS('Evidence-Based Practices'!AA3:AA236,1,'Evidence-Based Practices'!BU3:BU236,1)</f>
        <v>16</v>
      </c>
      <c r="AH29" s="307">
        <f>COUNTIFS('Evidence-Based Practices'!AA3:AA236,1,'Evidence-Based Practices'!BV3:BV236,1)</f>
        <v>0</v>
      </c>
      <c r="AK29" s="234" t="s">
        <v>607</v>
      </c>
      <c r="AL29" s="314">
        <f t="shared" si="35"/>
        <v>4.4117647058823532E-2</v>
      </c>
      <c r="AM29" s="315">
        <f t="shared" si="36"/>
        <v>0.125</v>
      </c>
      <c r="AN29" s="315">
        <f t="shared" si="37"/>
        <v>0.19852941176470587</v>
      </c>
      <c r="AO29" s="315">
        <f t="shared" si="38"/>
        <v>8.0882352941176475E-2</v>
      </c>
      <c r="AP29" s="315">
        <f t="shared" si="39"/>
        <v>6.6176470588235295E-2</v>
      </c>
      <c r="AQ29" s="316">
        <f t="shared" si="40"/>
        <v>7.3529411764705881E-3</v>
      </c>
      <c r="AR29" s="171"/>
      <c r="AS29" s="234" t="s">
        <v>607</v>
      </c>
      <c r="AT29" s="314">
        <f t="shared" ref="AT29:AT36" si="42">Z29/$B$36</f>
        <v>0.15441176470588236</v>
      </c>
      <c r="AU29" s="315">
        <f t="shared" ref="AU29:AU36" si="43">AA29/$B$36</f>
        <v>7.3529411764705885E-2</v>
      </c>
      <c r="AV29" s="315">
        <f t="shared" ref="AV29:AV36" si="44">AB29/$B$36</f>
        <v>7.3529411764705881E-3</v>
      </c>
      <c r="AW29" s="315">
        <f t="shared" ref="AW29:AW36" si="45">AC29/$B$36</f>
        <v>4.4117647058823532E-2</v>
      </c>
      <c r="AX29" s="315">
        <f t="shared" ref="AX29:AX36" si="46">AD29/$B$36</f>
        <v>3.6764705882352942E-2</v>
      </c>
      <c r="AY29" s="315">
        <f t="shared" ref="AY29:AY36" si="47">AE29/$B$36</f>
        <v>4.4117647058823532E-2</v>
      </c>
      <c r="AZ29" s="315">
        <f t="shared" ref="AZ29:AZ36" si="48">AF29/$B$36</f>
        <v>0</v>
      </c>
      <c r="BA29" s="315">
        <f t="shared" ref="BA29:BA36" si="49">AG29/$B$36</f>
        <v>0.11764705882352941</v>
      </c>
      <c r="BB29" s="316">
        <f t="shared" ref="BB29:BB36" si="50">AH29/$B$36</f>
        <v>0</v>
      </c>
    </row>
    <row r="30" spans="1:54" ht="23.25" customHeight="1" x14ac:dyDescent="0.25">
      <c r="A30" s="158" t="s">
        <v>609</v>
      </c>
      <c r="B30" s="31">
        <f>'Evidence-Based Practices'!AC237</f>
        <v>32</v>
      </c>
      <c r="C30" s="171">
        <f t="shared" si="33"/>
        <v>0.23529411764705882</v>
      </c>
      <c r="D30" s="172">
        <f t="shared" si="34"/>
        <v>0.13675213675213677</v>
      </c>
      <c r="E30" s="42"/>
      <c r="F30" s="42"/>
      <c r="G30" s="42"/>
      <c r="H30" s="42"/>
      <c r="I30" s="42"/>
      <c r="J30" s="42"/>
      <c r="K30" s="42"/>
      <c r="Q30" s="261" t="s">
        <v>1794</v>
      </c>
      <c r="R30" s="300">
        <f>COUNTIFS('Evidence-Based Practices'!AB3:AB236,1,'Evidence-Based Practices'!BG3:BG236,1)</f>
        <v>0</v>
      </c>
      <c r="S30" s="288">
        <f>COUNTIFS('Evidence-Based Practices'!AB3:AB236,1,'Evidence-Based Practices'!BH3:BH236,1)</f>
        <v>25</v>
      </c>
      <c r="T30" s="288">
        <f>COUNTIFS('Evidence-Based Practices'!AB3:AB236,1,'Evidence-Based Practices'!BI3:BI236,1)</f>
        <v>31</v>
      </c>
      <c r="U30" s="288">
        <f>COUNTIFS('Evidence-Based Practices'!AB3:AB236,1,'Evidence-Based Practices'!BJ3:BJ236,1)</f>
        <v>7</v>
      </c>
      <c r="V30" s="288">
        <f>COUNTIFS('Evidence-Based Practices'!AB3:AB236,1,'Evidence-Based Practices'!BK3:BK236,1)</f>
        <v>7</v>
      </c>
      <c r="W30" s="307">
        <f>COUNTIFS('Evidence-Based Practices'!AB3:AB236,1,'Evidence-Based Practices'!BL3:BL236,1)</f>
        <v>0</v>
      </c>
      <c r="X30" s="31"/>
      <c r="Y30" s="261" t="s">
        <v>1794</v>
      </c>
      <c r="Z30" s="300">
        <f>COUNTIFS('Evidence-Based Practices'!AB3:AB236,1,'Evidence-Based Practices'!BN3:BN236,1)</f>
        <v>30</v>
      </c>
      <c r="AA30" s="288">
        <f>COUNTIFS('Evidence-Based Practices'!AB3:AB236,1,'Evidence-Based Practices'!BO3:BO236,1)</f>
        <v>9</v>
      </c>
      <c r="AB30" s="288">
        <f>COUNTIFS('Evidence-Based Practices'!AB3:AB236,1,'Evidence-Based Practices'!BP3:BP236,1)</f>
        <v>1</v>
      </c>
      <c r="AC30" s="288">
        <f>COUNTIFS('Evidence-Based Practices'!AB3:AB236,1,'Evidence-Based Practices'!BQ3:BQ236,1)</f>
        <v>1</v>
      </c>
      <c r="AD30" s="288">
        <f>COUNTIFS('Evidence-Based Practices'!AB3:AB236,1,'Evidence-Based Practices'!BR3:BR236,1)</f>
        <v>5</v>
      </c>
      <c r="AE30" s="288">
        <f>COUNTIFS('Evidence-Based Practices'!AB3:AB236,1,'Evidence-Based Practices'!BS3:BS236,1)</f>
        <v>3</v>
      </c>
      <c r="AF30" s="288">
        <f>COUNTIFS('Evidence-Based Practices'!AB3:AB236,1,'Evidence-Based Practices'!BT3:BT236,1)</f>
        <v>0</v>
      </c>
      <c r="AG30" s="288">
        <f>COUNTIFS('Evidence-Based Practices'!AB3:AB236,1,'Evidence-Based Practices'!BU3:BU236,1)</f>
        <v>13</v>
      </c>
      <c r="AH30" s="307">
        <f>COUNTIFS('Evidence-Based Practices'!AB3:AB236,1,'Evidence-Based Practices'!BV3:BV236,1)</f>
        <v>0</v>
      </c>
      <c r="AK30" s="234" t="s">
        <v>608</v>
      </c>
      <c r="AL30" s="314">
        <f t="shared" si="35"/>
        <v>0</v>
      </c>
      <c r="AM30" s="315">
        <f t="shared" si="36"/>
        <v>0.18382352941176472</v>
      </c>
      <c r="AN30" s="315">
        <f t="shared" si="37"/>
        <v>0.22794117647058823</v>
      </c>
      <c r="AO30" s="315">
        <f t="shared" si="38"/>
        <v>5.1470588235294115E-2</v>
      </c>
      <c r="AP30" s="315">
        <f t="shared" si="39"/>
        <v>5.1470588235294115E-2</v>
      </c>
      <c r="AQ30" s="316">
        <f t="shared" si="40"/>
        <v>0</v>
      </c>
      <c r="AR30" s="171"/>
      <c r="AS30" s="234" t="s">
        <v>608</v>
      </c>
      <c r="AT30" s="314">
        <f t="shared" si="42"/>
        <v>0.22058823529411764</v>
      </c>
      <c r="AU30" s="315">
        <f t="shared" si="43"/>
        <v>6.6176470588235295E-2</v>
      </c>
      <c r="AV30" s="315">
        <f t="shared" si="44"/>
        <v>7.3529411764705881E-3</v>
      </c>
      <c r="AW30" s="315">
        <f t="shared" si="45"/>
        <v>7.3529411764705881E-3</v>
      </c>
      <c r="AX30" s="315">
        <f t="shared" si="46"/>
        <v>3.6764705882352942E-2</v>
      </c>
      <c r="AY30" s="315">
        <f t="shared" si="47"/>
        <v>2.2058823529411766E-2</v>
      </c>
      <c r="AZ30" s="315">
        <f t="shared" si="48"/>
        <v>0</v>
      </c>
      <c r="BA30" s="315">
        <f t="shared" si="49"/>
        <v>9.5588235294117641E-2</v>
      </c>
      <c r="BB30" s="316">
        <f t="shared" si="50"/>
        <v>0</v>
      </c>
    </row>
    <row r="31" spans="1:54" ht="23.25" customHeight="1" x14ac:dyDescent="0.25">
      <c r="A31" s="158" t="s">
        <v>610</v>
      </c>
      <c r="B31" s="31">
        <f>'Evidence-Based Practices'!AD237</f>
        <v>28</v>
      </c>
      <c r="C31" s="171">
        <f t="shared" si="33"/>
        <v>0.20588235294117646</v>
      </c>
      <c r="D31" s="172">
        <f t="shared" si="34"/>
        <v>0.11965811965811966</v>
      </c>
      <c r="E31" s="42"/>
      <c r="F31" s="42"/>
      <c r="G31" s="42"/>
      <c r="H31" s="42"/>
      <c r="I31" s="42"/>
      <c r="J31" s="42"/>
      <c r="K31" s="42"/>
      <c r="Q31" s="261" t="s">
        <v>1795</v>
      </c>
      <c r="R31" s="300">
        <f>COUNTIFS('Evidence-Based Practices'!AC3:AC236,1,'Evidence-Based Practices'!BG3:BG236,1)</f>
        <v>12</v>
      </c>
      <c r="S31" s="288">
        <f>COUNTIFS('Evidence-Based Practices'!AC3:AC236,1,'Evidence-Based Practices'!BH3:BH236,1)</f>
        <v>22</v>
      </c>
      <c r="T31" s="288">
        <f>COUNTIFS('Evidence-Based Practices'!AC3:AC236,1,'Evidence-Based Practices'!BI3:BI236,1)</f>
        <v>22</v>
      </c>
      <c r="U31" s="288">
        <f>COUNTIFS('Evidence-Based Practices'!AC3:AC236,1,'Evidence-Based Practices'!BJ3:BJ236,1)</f>
        <v>5</v>
      </c>
      <c r="V31" s="288">
        <f>COUNTIFS('Evidence-Based Practices'!AC3:AC236,1,'Evidence-Based Practices'!BK3:BK236,1)</f>
        <v>9</v>
      </c>
      <c r="W31" s="307">
        <f>COUNTIFS('Evidence-Based Practices'!AC3:AC236,1,'Evidence-Based Practices'!BL3:BL236,1)</f>
        <v>0</v>
      </c>
      <c r="X31" s="31"/>
      <c r="Y31" s="261" t="s">
        <v>1795</v>
      </c>
      <c r="Z31" s="300">
        <f>COUNTIFS('Evidence-Based Practices'!AC3:AC236,1,'Evidence-Based Practices'!BN3:BN236,1)</f>
        <v>22</v>
      </c>
      <c r="AA31" s="288">
        <f>COUNTIFS('Evidence-Based Practices'!AC3:AC236,1,'Evidence-Based Practices'!BO3:BO236,1)</f>
        <v>9</v>
      </c>
      <c r="AB31" s="288">
        <f>COUNTIFS('Evidence-Based Practices'!AC3:AC236,1,'Evidence-Based Practices'!BP3:BP236,1)</f>
        <v>0</v>
      </c>
      <c r="AC31" s="288">
        <f>COUNTIFS('Evidence-Based Practices'!AC3:AC236,1,'Evidence-Based Practices'!BQ3:BQ236,1)</f>
        <v>2</v>
      </c>
      <c r="AD31" s="288">
        <f>COUNTIFS('Evidence-Based Practices'!AC3:AC236,1,'Evidence-Based Practices'!BR3:BR236,1)</f>
        <v>10</v>
      </c>
      <c r="AE31" s="288">
        <f>COUNTIFS('Evidence-Based Practices'!AC3:AC236,1,'Evidence-Based Practices'!BS3:BS236,1)</f>
        <v>1</v>
      </c>
      <c r="AF31" s="288">
        <f>COUNTIFS('Evidence-Based Practices'!AC3:AC236,1,'Evidence-Based Practices'!BT3:BT236,1)</f>
        <v>0</v>
      </c>
      <c r="AG31" s="288">
        <f>COUNTIFS('Evidence-Based Practices'!AC3:AC236,1,'Evidence-Based Practices'!BU3:BU236,1)</f>
        <v>13</v>
      </c>
      <c r="AH31" s="307">
        <f>COUNTIFS('Evidence-Based Practices'!AC3:AC236,1,'Evidence-Based Practices'!BV3:BV236,1)</f>
        <v>0</v>
      </c>
      <c r="AK31" s="234" t="s">
        <v>609</v>
      </c>
      <c r="AL31" s="314">
        <f t="shared" si="35"/>
        <v>8.8235294117647065E-2</v>
      </c>
      <c r="AM31" s="315">
        <f t="shared" si="36"/>
        <v>0.16176470588235295</v>
      </c>
      <c r="AN31" s="315">
        <f t="shared" si="37"/>
        <v>0.16176470588235295</v>
      </c>
      <c r="AO31" s="315">
        <f t="shared" si="38"/>
        <v>3.6764705882352942E-2</v>
      </c>
      <c r="AP31" s="315">
        <f t="shared" si="39"/>
        <v>6.6176470588235295E-2</v>
      </c>
      <c r="AQ31" s="316">
        <f t="shared" si="40"/>
        <v>0</v>
      </c>
      <c r="AR31" s="171"/>
      <c r="AS31" s="234" t="s">
        <v>609</v>
      </c>
      <c r="AT31" s="314">
        <f t="shared" si="42"/>
        <v>0.16176470588235295</v>
      </c>
      <c r="AU31" s="315">
        <f t="shared" si="43"/>
        <v>6.6176470588235295E-2</v>
      </c>
      <c r="AV31" s="315">
        <f t="shared" si="44"/>
        <v>0</v>
      </c>
      <c r="AW31" s="315">
        <f t="shared" si="45"/>
        <v>1.4705882352941176E-2</v>
      </c>
      <c r="AX31" s="315">
        <f t="shared" si="46"/>
        <v>7.3529411764705885E-2</v>
      </c>
      <c r="AY31" s="315">
        <f t="shared" si="47"/>
        <v>7.3529411764705881E-3</v>
      </c>
      <c r="AZ31" s="315">
        <f t="shared" si="48"/>
        <v>0</v>
      </c>
      <c r="BA31" s="315">
        <f t="shared" si="49"/>
        <v>9.5588235294117641E-2</v>
      </c>
      <c r="BB31" s="316">
        <f t="shared" si="50"/>
        <v>0</v>
      </c>
    </row>
    <row r="32" spans="1:54" ht="23.25" customHeight="1" x14ac:dyDescent="0.25">
      <c r="A32" s="158" t="s">
        <v>611</v>
      </c>
      <c r="B32" s="31">
        <f>'Evidence-Based Practices'!AE237</f>
        <v>42</v>
      </c>
      <c r="C32" s="171">
        <f t="shared" si="33"/>
        <v>0.30882352941176472</v>
      </c>
      <c r="D32" s="172">
        <f t="shared" si="34"/>
        <v>0.17948717948717949</v>
      </c>
      <c r="E32" s="42"/>
      <c r="F32" s="42"/>
      <c r="G32" s="42"/>
      <c r="H32" s="42"/>
      <c r="I32" s="42"/>
      <c r="J32" s="42"/>
      <c r="K32" s="42"/>
      <c r="Q32" s="261" t="s">
        <v>1796</v>
      </c>
      <c r="R32" s="300">
        <f>COUNTIFS('Evidence-Based Practices'!AD3:AD236,1,'Evidence-Based Practices'!BG3:BG236,1)</f>
        <v>10</v>
      </c>
      <c r="S32" s="288">
        <f>COUNTIFS('Evidence-Based Practices'!AD3:AD236,1,'Evidence-Based Practices'!BH3:BH236,1)</f>
        <v>20</v>
      </c>
      <c r="T32" s="288">
        <f>COUNTIFS('Evidence-Based Practices'!AD3:AD236,1,'Evidence-Based Practices'!BI3:BI236,1)</f>
        <v>19</v>
      </c>
      <c r="U32" s="288">
        <f>COUNTIFS('Evidence-Based Practices'!AD3:AD236,1,'Evidence-Based Practices'!BJ3:BJ236,1)</f>
        <v>9</v>
      </c>
      <c r="V32" s="288">
        <f>COUNTIFS('Evidence-Based Practices'!AD3:AD236,1,'Evidence-Based Practices'!BK3:BK236,1)</f>
        <v>14</v>
      </c>
      <c r="W32" s="307">
        <f>COUNTIFS('Evidence-Based Practices'!AD3:AD236,1,'Evidence-Based Practices'!BL3:BL236,1)</f>
        <v>0</v>
      </c>
      <c r="X32" s="31"/>
      <c r="Y32" s="261" t="s">
        <v>1796</v>
      </c>
      <c r="Z32" s="300">
        <f>COUNTIFS('Evidence-Based Practices'!AD3:AD236,1,'Evidence-Based Practices'!BN3:BN236,1)</f>
        <v>22</v>
      </c>
      <c r="AA32" s="288">
        <f>COUNTIFS('Evidence-Based Practices'!AD3:AD236,1,'Evidence-Based Practices'!BO3:BO236,1)</f>
        <v>13</v>
      </c>
      <c r="AB32" s="288">
        <f>COUNTIFS('Evidence-Based Practices'!AD3:AD236,1,'Evidence-Based Practices'!BP3:BP236,1)</f>
        <v>0</v>
      </c>
      <c r="AC32" s="288">
        <f>COUNTIFS('Evidence-Based Practices'!AD3:AD236,1,'Evidence-Based Practices'!BQ3:BQ236,1)</f>
        <v>0</v>
      </c>
      <c r="AD32" s="288">
        <f>COUNTIFS('Evidence-Based Practices'!AD3:AD236,1,'Evidence-Based Practices'!BR3:BR236,1)</f>
        <v>6</v>
      </c>
      <c r="AE32" s="288">
        <f>COUNTIFS('Evidence-Based Practices'!AD3:AD236,1,'Evidence-Based Practices'!BS3:BS236,1)</f>
        <v>0</v>
      </c>
      <c r="AF32" s="288">
        <f>COUNTIFS('Evidence-Based Practices'!AD3:AD236,1,'Evidence-Based Practices'!BT3:BT236,1)</f>
        <v>0</v>
      </c>
      <c r="AG32" s="288">
        <f>COUNTIFS('Evidence-Based Practices'!AD3:AD236,1,'Evidence-Based Practices'!BU3:BU236,1)</f>
        <v>16</v>
      </c>
      <c r="AH32" s="307">
        <f>COUNTIFS('Evidence-Based Practices'!AD3:AD236,1,'Evidence-Based Practices'!BV3:BV236,1)</f>
        <v>0</v>
      </c>
      <c r="AK32" s="234" t="s">
        <v>610</v>
      </c>
      <c r="AL32" s="314">
        <f t="shared" si="35"/>
        <v>7.3529411764705885E-2</v>
      </c>
      <c r="AM32" s="315">
        <f t="shared" si="36"/>
        <v>0.14705882352941177</v>
      </c>
      <c r="AN32" s="315">
        <f t="shared" si="37"/>
        <v>0.13970588235294118</v>
      </c>
      <c r="AO32" s="315">
        <f t="shared" si="38"/>
        <v>6.6176470588235295E-2</v>
      </c>
      <c r="AP32" s="315">
        <f t="shared" si="39"/>
        <v>0.10294117647058823</v>
      </c>
      <c r="AQ32" s="316">
        <f t="shared" si="40"/>
        <v>0</v>
      </c>
      <c r="AR32" s="171"/>
      <c r="AS32" s="234" t="s">
        <v>610</v>
      </c>
      <c r="AT32" s="314">
        <f t="shared" si="42"/>
        <v>0.16176470588235295</v>
      </c>
      <c r="AU32" s="315">
        <f t="shared" si="43"/>
        <v>9.5588235294117641E-2</v>
      </c>
      <c r="AV32" s="315">
        <f t="shared" si="44"/>
        <v>0</v>
      </c>
      <c r="AW32" s="315">
        <f t="shared" si="45"/>
        <v>0</v>
      </c>
      <c r="AX32" s="315">
        <f t="shared" si="46"/>
        <v>4.4117647058823532E-2</v>
      </c>
      <c r="AY32" s="315">
        <f t="shared" si="47"/>
        <v>0</v>
      </c>
      <c r="AZ32" s="315">
        <f t="shared" si="48"/>
        <v>0</v>
      </c>
      <c r="BA32" s="315">
        <f t="shared" si="49"/>
        <v>0.11764705882352941</v>
      </c>
      <c r="BB32" s="316">
        <f t="shared" si="50"/>
        <v>0</v>
      </c>
    </row>
    <row r="33" spans="1:54" ht="23.25" customHeight="1" x14ac:dyDescent="0.25">
      <c r="A33" s="158" t="s">
        <v>612</v>
      </c>
      <c r="B33" s="31">
        <f>'Evidence-Based Practices'!AF237</f>
        <v>13</v>
      </c>
      <c r="C33" s="171">
        <f t="shared" si="33"/>
        <v>9.5588235294117641E-2</v>
      </c>
      <c r="D33" s="172">
        <f t="shared" si="34"/>
        <v>5.5555555555555552E-2</v>
      </c>
      <c r="E33" s="42"/>
      <c r="F33" s="42"/>
      <c r="G33" s="42"/>
      <c r="H33" s="42"/>
      <c r="I33" s="42"/>
      <c r="J33" s="42"/>
      <c r="K33" s="42"/>
      <c r="Q33" s="261" t="s">
        <v>1797</v>
      </c>
      <c r="R33" s="300">
        <f>COUNTIFS('Evidence-Based Practices'!AE3:AE236,1,'Evidence-Based Practices'!BG3:BG236,1)</f>
        <v>14</v>
      </c>
      <c r="S33" s="288">
        <f>COUNTIFS('Evidence-Based Practices'!AE3:AE236,1,'Evidence-Based Practices'!BH3:BH236,1)</f>
        <v>37</v>
      </c>
      <c r="T33" s="288">
        <f>COUNTIFS('Evidence-Based Practices'!AE3:AE236,1,'Evidence-Based Practices'!BI3:BI236,1)</f>
        <v>22</v>
      </c>
      <c r="U33" s="288">
        <f>COUNTIFS('Evidence-Based Practices'!AE3:AE236,1,'Evidence-Based Practices'!BJ3:BJ236,1)</f>
        <v>11</v>
      </c>
      <c r="V33" s="288">
        <f>COUNTIFS('Evidence-Based Practices'!AE3:AE236,1,'Evidence-Based Practices'!BK3:BK236,1)</f>
        <v>12</v>
      </c>
      <c r="W33" s="307">
        <f>COUNTIFS('Evidence-Based Practices'!AE3:AE236,1,'Evidence-Based Practices'!BL3:BL236,1)</f>
        <v>0</v>
      </c>
      <c r="X33" s="31"/>
      <c r="Y33" s="261" t="s">
        <v>1797</v>
      </c>
      <c r="Z33" s="300">
        <f>COUNTIFS('Evidence-Based Practices'!AE3:AE236,1,'Evidence-Based Practices'!BN3:BN236,1)</f>
        <v>30</v>
      </c>
      <c r="AA33" s="288">
        <f>COUNTIFS('Evidence-Based Practices'!AE3:AE236,1,'Evidence-Based Practices'!BO3:BO236,1)</f>
        <v>10</v>
      </c>
      <c r="AB33" s="288">
        <f>COUNTIFS('Evidence-Based Practices'!AE3:AE236,1,'Evidence-Based Practices'!BP3:BP236,1)</f>
        <v>1</v>
      </c>
      <c r="AC33" s="288">
        <f>COUNTIFS('Evidence-Based Practices'!AE3:AE236,1,'Evidence-Based Practices'!BQ3:BQ236,1)</f>
        <v>0</v>
      </c>
      <c r="AD33" s="288">
        <f>COUNTIFS('Evidence-Based Practices'!AE3:AE236,1,'Evidence-Based Practices'!BR3:BR236,1)</f>
        <v>7</v>
      </c>
      <c r="AE33" s="288">
        <f>COUNTIFS('Evidence-Based Practices'!AE3:AE236,1,'Evidence-Based Practices'!BS3:BS236,1)</f>
        <v>1</v>
      </c>
      <c r="AF33" s="288">
        <f>COUNTIFS('Evidence-Based Practices'!AE3:AE236,1,'Evidence-Based Practices'!BT3:BT236,1)</f>
        <v>0</v>
      </c>
      <c r="AG33" s="288">
        <f>COUNTIFS('Evidence-Based Practices'!AE3:AE236,1,'Evidence-Based Practices'!BU3:BU236,1)</f>
        <v>18</v>
      </c>
      <c r="AH33" s="307">
        <f>COUNTIFS('Evidence-Based Practices'!AE3:AE236,1,'Evidence-Based Practices'!BV3:BV236,1)</f>
        <v>0</v>
      </c>
      <c r="AK33" s="234" t="s">
        <v>611</v>
      </c>
      <c r="AL33" s="314">
        <f t="shared" si="35"/>
        <v>0.10294117647058823</v>
      </c>
      <c r="AM33" s="315">
        <f t="shared" si="36"/>
        <v>0.27205882352941174</v>
      </c>
      <c r="AN33" s="315">
        <f t="shared" si="37"/>
        <v>0.16176470588235295</v>
      </c>
      <c r="AO33" s="315">
        <f t="shared" si="38"/>
        <v>8.0882352941176475E-2</v>
      </c>
      <c r="AP33" s="315">
        <f t="shared" si="39"/>
        <v>8.8235294117647065E-2</v>
      </c>
      <c r="AQ33" s="316">
        <f t="shared" si="40"/>
        <v>0</v>
      </c>
      <c r="AR33" s="171"/>
      <c r="AS33" s="234" t="s">
        <v>611</v>
      </c>
      <c r="AT33" s="314">
        <f t="shared" si="42"/>
        <v>0.22058823529411764</v>
      </c>
      <c r="AU33" s="315">
        <f t="shared" si="43"/>
        <v>7.3529411764705885E-2</v>
      </c>
      <c r="AV33" s="315">
        <f t="shared" si="44"/>
        <v>7.3529411764705881E-3</v>
      </c>
      <c r="AW33" s="315">
        <f t="shared" si="45"/>
        <v>0</v>
      </c>
      <c r="AX33" s="315">
        <f t="shared" si="46"/>
        <v>5.1470588235294115E-2</v>
      </c>
      <c r="AY33" s="315">
        <f t="shared" si="47"/>
        <v>7.3529411764705881E-3</v>
      </c>
      <c r="AZ33" s="315">
        <f t="shared" si="48"/>
        <v>0</v>
      </c>
      <c r="BA33" s="315">
        <f t="shared" si="49"/>
        <v>0.13235294117647059</v>
      </c>
      <c r="BB33" s="316">
        <f t="shared" si="50"/>
        <v>0</v>
      </c>
    </row>
    <row r="34" spans="1:54" ht="23.25" customHeight="1" x14ac:dyDescent="0.25">
      <c r="A34" s="208" t="s">
        <v>1645</v>
      </c>
      <c r="B34" s="31">
        <f>'Evidence-Based Practices'!AG237</f>
        <v>29</v>
      </c>
      <c r="C34" s="171">
        <f t="shared" ref="C34" si="51">B34/$B$36</f>
        <v>0.21323529411764705</v>
      </c>
      <c r="D34" s="172">
        <f t="shared" ref="D34" si="52">B34/$B$37</f>
        <v>0.12393162393162394</v>
      </c>
      <c r="E34" s="42"/>
      <c r="F34" s="42"/>
      <c r="G34" s="42"/>
      <c r="H34" s="42"/>
      <c r="I34" s="42"/>
      <c r="J34" s="42"/>
      <c r="K34" s="42"/>
      <c r="Q34" s="261" t="s">
        <v>1798</v>
      </c>
      <c r="R34" s="300">
        <f>COUNTIFS('Evidence-Based Practices'!AF3:AF236,1,'Evidence-Based Practices'!BG3:BG236,1)</f>
        <v>1</v>
      </c>
      <c r="S34" s="288">
        <f>COUNTIFS('Evidence-Based Practices'!AF3:AF236,1,'Evidence-Based Practices'!BH3:BH236,1)</f>
        <v>12</v>
      </c>
      <c r="T34" s="288">
        <f>COUNTIFS('Evidence-Based Practices'!AF3:AF236,1,'Evidence-Based Practices'!BI3:BI236,1)</f>
        <v>9</v>
      </c>
      <c r="U34" s="288">
        <f>COUNTIFS('Evidence-Based Practices'!AF3:AF236,1,'Evidence-Based Practices'!BJ3:BJ236,1)</f>
        <v>1</v>
      </c>
      <c r="V34" s="288">
        <f>COUNTIFS('Evidence-Based Practices'!AF3:AF236,1,'Evidence-Based Practices'!BK3:BK236,1)</f>
        <v>1</v>
      </c>
      <c r="W34" s="307">
        <f>COUNTIFS('Evidence-Based Practices'!AF3:AF236,1,'Evidence-Based Practices'!BL3:BL236,1)</f>
        <v>0</v>
      </c>
      <c r="X34" s="31"/>
      <c r="Y34" s="261" t="s">
        <v>1798</v>
      </c>
      <c r="Z34" s="300">
        <f>COUNTIFS('Evidence-Based Practices'!AF3:AF236,1,'Evidence-Based Practices'!BN3:BN236,1)</f>
        <v>9</v>
      </c>
      <c r="AA34" s="288">
        <f>COUNTIFS('Evidence-Based Practices'!AF3:AF236,1,'Evidence-Based Practices'!BO3:BO236,1)</f>
        <v>2</v>
      </c>
      <c r="AB34" s="288">
        <f>COUNTIFS('Evidence-Based Practices'!AF3:AF236,1,'Evidence-Based Practices'!BP3:BP236,1)</f>
        <v>0</v>
      </c>
      <c r="AC34" s="288">
        <f>COUNTIFS('Evidence-Based Practices'!AF3:AF236,1,'Evidence-Based Practices'!BQ3:BQ236,1)</f>
        <v>0</v>
      </c>
      <c r="AD34" s="288">
        <f>COUNTIFS('Evidence-Based Practices'!AF3:AF236,1,'Evidence-Based Practices'!BR3:BR236,1)</f>
        <v>1</v>
      </c>
      <c r="AE34" s="288">
        <f>COUNTIFS('Evidence-Based Practices'!AF3:AF236,1,'Evidence-Based Practices'!BS3:BS236,1)</f>
        <v>1</v>
      </c>
      <c r="AF34" s="288">
        <f>COUNTIFS('Evidence-Based Practices'!AF3:AF236,1,'Evidence-Based Practices'!BT3:BT236,1)</f>
        <v>0</v>
      </c>
      <c r="AG34" s="288">
        <f>COUNTIFS('Evidence-Based Practices'!AF3:AF236,1,'Evidence-Based Practices'!BU3:BU236,1)</f>
        <v>6</v>
      </c>
      <c r="AH34" s="307">
        <f>COUNTIFS('Evidence-Based Practices'!AF3:AF236,1,'Evidence-Based Practices'!BV3:BV236,1)</f>
        <v>0</v>
      </c>
      <c r="AK34" s="234" t="s">
        <v>612</v>
      </c>
      <c r="AL34" s="314">
        <f t="shared" si="35"/>
        <v>7.3529411764705881E-3</v>
      </c>
      <c r="AM34" s="315">
        <f t="shared" si="36"/>
        <v>8.8235294117647065E-2</v>
      </c>
      <c r="AN34" s="315">
        <f t="shared" si="37"/>
        <v>6.6176470588235295E-2</v>
      </c>
      <c r="AO34" s="315">
        <f t="shared" si="38"/>
        <v>7.3529411764705881E-3</v>
      </c>
      <c r="AP34" s="315">
        <f t="shared" si="39"/>
        <v>7.3529411764705881E-3</v>
      </c>
      <c r="AQ34" s="316">
        <f t="shared" si="40"/>
        <v>0</v>
      </c>
      <c r="AR34" s="171"/>
      <c r="AS34" s="234" t="s">
        <v>612</v>
      </c>
      <c r="AT34" s="314">
        <f t="shared" si="42"/>
        <v>6.6176470588235295E-2</v>
      </c>
      <c r="AU34" s="315">
        <f t="shared" si="43"/>
        <v>1.4705882352941176E-2</v>
      </c>
      <c r="AV34" s="315">
        <f t="shared" si="44"/>
        <v>0</v>
      </c>
      <c r="AW34" s="315">
        <f t="shared" si="45"/>
        <v>0</v>
      </c>
      <c r="AX34" s="315">
        <f t="shared" si="46"/>
        <v>7.3529411764705881E-3</v>
      </c>
      <c r="AY34" s="315">
        <f t="shared" si="47"/>
        <v>7.3529411764705881E-3</v>
      </c>
      <c r="AZ34" s="315">
        <f t="shared" si="48"/>
        <v>0</v>
      </c>
      <c r="BA34" s="315">
        <f t="shared" si="49"/>
        <v>4.4117647058823532E-2</v>
      </c>
      <c r="BB34" s="316">
        <f t="shared" si="50"/>
        <v>0</v>
      </c>
    </row>
    <row r="35" spans="1:54" ht="23.25" customHeight="1" thickBot="1" x14ac:dyDescent="0.3">
      <c r="A35" s="159" t="s">
        <v>1531</v>
      </c>
      <c r="B35" s="31">
        <f>'Evidence-Based Practices'!AH237</f>
        <v>11</v>
      </c>
      <c r="C35" s="171">
        <f t="shared" si="33"/>
        <v>8.0882352941176475E-2</v>
      </c>
      <c r="D35" s="172">
        <f t="shared" si="34"/>
        <v>4.7008547008547008E-2</v>
      </c>
      <c r="E35" s="42"/>
      <c r="F35" s="42"/>
      <c r="G35" s="42"/>
      <c r="H35" s="42"/>
      <c r="I35" s="42"/>
      <c r="J35" s="42"/>
      <c r="K35" s="42"/>
      <c r="Q35" s="261" t="s">
        <v>1799</v>
      </c>
      <c r="R35" s="300">
        <f>COUNTIFS('Evidence-Based Practices'!AG3:AG236,1,'Evidence-Based Practices'!BG3:BG236,1)</f>
        <v>7</v>
      </c>
      <c r="S35" s="288">
        <f>COUNTIFS('Evidence-Based Practices'!AG3:AG236,1,'Evidence-Based Practices'!BH3:BH236,1)</f>
        <v>21</v>
      </c>
      <c r="T35" s="288">
        <f>COUNTIFS('Evidence-Based Practices'!AG3:AG236,1,'Evidence-Based Practices'!BI3:BI236,1)</f>
        <v>17</v>
      </c>
      <c r="U35" s="288">
        <f>COUNTIFS('Evidence-Based Practices'!AG3:AG236,1,'Evidence-Based Practices'!BJ3:BJ236,1)</f>
        <v>6</v>
      </c>
      <c r="V35" s="288">
        <f>COUNTIFS('Evidence-Based Practices'!AG3:AG236,1,'Evidence-Based Practices'!BK3:BK236,1)</f>
        <v>6</v>
      </c>
      <c r="W35" s="307">
        <f>COUNTIFS('Evidence-Based Practices'!AG3:AG236,1,'Evidence-Based Practices'!BL3:BL236,1)</f>
        <v>0</v>
      </c>
      <c r="X35" s="31"/>
      <c r="Y35" s="261" t="s">
        <v>1799</v>
      </c>
      <c r="Z35" s="300">
        <f>COUNTIFS('Evidence-Based Practices'!AG3:AG236,1,'Evidence-Based Practices'!BN3:BN236,1)</f>
        <v>23</v>
      </c>
      <c r="AA35" s="288">
        <f>COUNTIFS('Evidence-Based Practices'!AG3:AG236,1,'Evidence-Based Practices'!BO3:BO236,1)</f>
        <v>10</v>
      </c>
      <c r="AB35" s="288">
        <f>COUNTIFS('Evidence-Based Practices'!AG3:AG236,1,'Evidence-Based Practices'!BP3:BP236,1)</f>
        <v>1</v>
      </c>
      <c r="AC35" s="288">
        <f>COUNTIFS('Evidence-Based Practices'!AG3:AG236,1,'Evidence-Based Practices'!BQ3:BQ236,1)</f>
        <v>2</v>
      </c>
      <c r="AD35" s="288">
        <f>COUNTIFS('Evidence-Based Practices'!AG3:AG236,1,'Evidence-Based Practices'!BR3:BR236,1)</f>
        <v>3</v>
      </c>
      <c r="AE35" s="288">
        <f>COUNTIFS('Evidence-Based Practices'!AG3:AG236,1,'Evidence-Based Practices'!BS3:BS236,1)</f>
        <v>2</v>
      </c>
      <c r="AF35" s="288">
        <f>COUNTIFS('Evidence-Based Practices'!AG3:AG236,1,'Evidence-Based Practices'!BT3:BT236,1)</f>
        <v>0</v>
      </c>
      <c r="AG35" s="288">
        <f>COUNTIFS('Evidence-Based Practices'!AG3:AG236,1,'Evidence-Based Practices'!BU3:BU236,1)</f>
        <v>12</v>
      </c>
      <c r="AH35" s="307">
        <f>COUNTIFS('Evidence-Based Practices'!AG3:AG236,1,'Evidence-Based Practices'!BV3:BV236,1)</f>
        <v>0</v>
      </c>
      <c r="AK35" s="234" t="s">
        <v>1645</v>
      </c>
      <c r="AL35" s="314">
        <f t="shared" si="35"/>
        <v>5.1470588235294115E-2</v>
      </c>
      <c r="AM35" s="315">
        <f t="shared" si="36"/>
        <v>0.15441176470588236</v>
      </c>
      <c r="AN35" s="315">
        <f t="shared" si="37"/>
        <v>0.125</v>
      </c>
      <c r="AO35" s="315">
        <f t="shared" si="38"/>
        <v>4.4117647058823532E-2</v>
      </c>
      <c r="AP35" s="315">
        <f t="shared" si="39"/>
        <v>4.4117647058823532E-2</v>
      </c>
      <c r="AQ35" s="316">
        <f t="shared" si="40"/>
        <v>0</v>
      </c>
      <c r="AR35" s="171"/>
      <c r="AS35" s="234" t="s">
        <v>1645</v>
      </c>
      <c r="AT35" s="314">
        <f t="shared" si="42"/>
        <v>0.16911764705882354</v>
      </c>
      <c r="AU35" s="315">
        <f t="shared" si="43"/>
        <v>7.3529411764705885E-2</v>
      </c>
      <c r="AV35" s="315">
        <f t="shared" si="44"/>
        <v>7.3529411764705881E-3</v>
      </c>
      <c r="AW35" s="315">
        <f t="shared" si="45"/>
        <v>1.4705882352941176E-2</v>
      </c>
      <c r="AX35" s="315">
        <f t="shared" si="46"/>
        <v>2.2058823529411766E-2</v>
      </c>
      <c r="AY35" s="315">
        <f t="shared" si="47"/>
        <v>1.4705882352941176E-2</v>
      </c>
      <c r="AZ35" s="315">
        <f t="shared" si="48"/>
        <v>0</v>
      </c>
      <c r="BA35" s="315">
        <f t="shared" si="49"/>
        <v>8.8235294117647065E-2</v>
      </c>
      <c r="BB35" s="316">
        <f t="shared" si="50"/>
        <v>0</v>
      </c>
    </row>
    <row r="36" spans="1:54" ht="23.25" customHeight="1" thickBot="1" x14ac:dyDescent="0.3">
      <c r="A36" s="145" t="s">
        <v>1651</v>
      </c>
      <c r="B36" s="146">
        <f>COUNTIF('Evidence-Based Practices'!AI3:AI236,"&gt;0")</f>
        <v>136</v>
      </c>
      <c r="C36" s="173">
        <f t="shared" si="33"/>
        <v>1</v>
      </c>
      <c r="D36" s="174">
        <f t="shared" si="34"/>
        <v>0.58119658119658124</v>
      </c>
      <c r="E36" s="42"/>
      <c r="F36" s="42"/>
      <c r="G36" s="42"/>
      <c r="H36" s="42"/>
      <c r="I36" s="42"/>
      <c r="J36" s="42"/>
      <c r="K36" s="42"/>
      <c r="Q36" s="262" t="s">
        <v>1800</v>
      </c>
      <c r="R36" s="308">
        <f>COUNTIFS('Evidence-Based Practices'!AH3:AH236,1,'Evidence-Based Practices'!BG3:BG236,1)</f>
        <v>0</v>
      </c>
      <c r="S36" s="309">
        <f>COUNTIFS('Evidence-Based Practices'!AH3:AH236,1,'Evidence-Based Practices'!BH3:BH236,1)</f>
        <v>7</v>
      </c>
      <c r="T36" s="309">
        <f>COUNTIFS('Evidence-Based Practices'!AH3:AH236,1,'Evidence-Based Practices'!BI3:BI236,1)</f>
        <v>10</v>
      </c>
      <c r="U36" s="309">
        <f>COUNTIFS('Evidence-Based Practices'!AH3:AH236,1,'Evidence-Based Practices'!BJ3:BJ236,1)</f>
        <v>5</v>
      </c>
      <c r="V36" s="309">
        <f>COUNTIFS('Evidence-Based Practices'!AH3:AH236,1,'Evidence-Based Practices'!BK3:BK236,1)</f>
        <v>3</v>
      </c>
      <c r="W36" s="310">
        <f>COUNTIFS('Evidence-Based Practices'!AH3:AH236,1,'Evidence-Based Practices'!BL3:BL236,1)</f>
        <v>0</v>
      </c>
      <c r="X36" s="31"/>
      <c r="Y36" s="262" t="s">
        <v>1800</v>
      </c>
      <c r="Z36" s="308">
        <f>COUNTIFS('Evidence-Based Practices'!AH3:AH236,1,'Evidence-Based Practices'!BN3:BN236,1)</f>
        <v>7</v>
      </c>
      <c r="AA36" s="309">
        <f>COUNTIFS('Evidence-Based Practices'!AH3:AH236,1,'Evidence-Based Practices'!BO3:BO236,1)</f>
        <v>3</v>
      </c>
      <c r="AB36" s="309">
        <f>COUNTIFS('Evidence-Based Practices'!AH3:AH236,1,'Evidence-Based Practices'!BP3:BP236,1)</f>
        <v>1</v>
      </c>
      <c r="AC36" s="309">
        <f>COUNTIFS('Evidence-Based Practices'!AH3:AH236,1,'Evidence-Based Practices'!BQ3:BQ236,1)</f>
        <v>0</v>
      </c>
      <c r="AD36" s="309">
        <f>COUNTIFS('Evidence-Based Practices'!AH3:AH236,1,'Evidence-Based Practices'!BR3:BR236,1)</f>
        <v>0</v>
      </c>
      <c r="AE36" s="309">
        <f>COUNTIFS('Evidence-Based Practices'!AH3:AH236,1,'Evidence-Based Practices'!BS3:BS236,1)</f>
        <v>0</v>
      </c>
      <c r="AF36" s="309">
        <f>COUNTIFS('Evidence-Based Practices'!AH3:AH236,1,'Evidence-Based Practices'!BT3:BT236,1)</f>
        <v>0</v>
      </c>
      <c r="AG36" s="309">
        <f>COUNTIFS('Evidence-Based Practices'!AH3:AH236,1,'Evidence-Based Practices'!BU3:BU236,1)</f>
        <v>7</v>
      </c>
      <c r="AH36" s="310">
        <f>COUNTIFS('Evidence-Based Practices'!AH3:AH236,1,'Evidence-Based Practices'!BV3:BV236,1)</f>
        <v>0</v>
      </c>
      <c r="AK36" s="234" t="s">
        <v>1531</v>
      </c>
      <c r="AL36" s="317">
        <f t="shared" si="35"/>
        <v>0</v>
      </c>
      <c r="AM36" s="318">
        <f t="shared" si="36"/>
        <v>5.1470588235294115E-2</v>
      </c>
      <c r="AN36" s="318">
        <f t="shared" si="37"/>
        <v>7.3529411764705885E-2</v>
      </c>
      <c r="AO36" s="318">
        <f t="shared" si="38"/>
        <v>3.6764705882352942E-2</v>
      </c>
      <c r="AP36" s="318">
        <f t="shared" si="39"/>
        <v>2.2058823529411766E-2</v>
      </c>
      <c r="AQ36" s="319">
        <f t="shared" si="40"/>
        <v>0</v>
      </c>
      <c r="AR36" s="171"/>
      <c r="AS36" s="234" t="s">
        <v>1531</v>
      </c>
      <c r="AT36" s="323">
        <f t="shared" si="42"/>
        <v>5.1470588235294115E-2</v>
      </c>
      <c r="AU36" s="324">
        <f t="shared" si="43"/>
        <v>2.2058823529411766E-2</v>
      </c>
      <c r="AV36" s="324">
        <f t="shared" si="44"/>
        <v>7.3529411764705881E-3</v>
      </c>
      <c r="AW36" s="324">
        <f t="shared" si="45"/>
        <v>0</v>
      </c>
      <c r="AX36" s="324">
        <f t="shared" si="46"/>
        <v>0</v>
      </c>
      <c r="AY36" s="324">
        <f t="shared" si="47"/>
        <v>0</v>
      </c>
      <c r="AZ36" s="324">
        <f t="shared" si="48"/>
        <v>0</v>
      </c>
      <c r="BA36" s="324">
        <f t="shared" si="49"/>
        <v>5.1470588235294115E-2</v>
      </c>
      <c r="BB36" s="325">
        <f t="shared" si="50"/>
        <v>0</v>
      </c>
    </row>
    <row r="37" spans="1:54" ht="23.25" customHeight="1" thickBot="1" x14ac:dyDescent="0.3">
      <c r="A37" s="33" t="s">
        <v>1650</v>
      </c>
      <c r="B37" s="32">
        <f>COUNTA('Evidence-Based Practices'!A3:A236)</f>
        <v>234</v>
      </c>
      <c r="C37" s="175" t="s">
        <v>175</v>
      </c>
      <c r="D37" s="176">
        <f>D25+D9</f>
        <v>0.81196581196581197</v>
      </c>
      <c r="E37" s="42"/>
      <c r="F37" s="42"/>
      <c r="G37" s="42"/>
      <c r="H37" s="42"/>
      <c r="I37" s="42"/>
      <c r="J37" s="42"/>
      <c r="K37" s="42"/>
      <c r="Q37" s="263" t="s">
        <v>1801</v>
      </c>
      <c r="R37" s="271">
        <f>COUNTIFS('Evidence-Based Practices'!AI3:AI236,"&gt;0",'Evidence-Based Practices'!BG3:BG236,1)</f>
        <v>23</v>
      </c>
      <c r="S37" s="272">
        <f>COUNTIFS('Evidence-Based Practices'!AI3:AI236,"&gt;0",'Evidence-Based Practices'!BH3:BH236,1)</f>
        <v>75</v>
      </c>
      <c r="T37" s="272">
        <f>COUNTIFS('Evidence-Based Practices'!AI3:AI236,"&gt;0",'Evidence-Based Practices'!BI3:BI236,1)</f>
        <v>100</v>
      </c>
      <c r="U37" s="272">
        <f>COUNTIFS('Evidence-Based Practices'!AI3:AI236,"&gt;0",'Evidence-Based Practices'!BJ3:BJ236,1)</f>
        <v>46</v>
      </c>
      <c r="V37" s="272">
        <f>COUNTIFS('Evidence-Based Practices'!AI3:AI236,"&gt;0",'Evidence-Based Practices'!BK3:BK236,1)</f>
        <v>41</v>
      </c>
      <c r="W37" s="273">
        <f>COUNTIFS('Evidence-Based Practices'!AI3:AI236,"&gt;0",'Evidence-Based Practices'!BL3:BL236,1)</f>
        <v>1</v>
      </c>
      <c r="X37" s="252"/>
      <c r="Y37" s="263" t="s">
        <v>1801</v>
      </c>
      <c r="Z37" s="271">
        <f>COUNTIFS('Evidence-Based Practices'!AI3:AI236,"&gt;0",'Evidence-Based Practices'!BN3:BN236,1)</f>
        <v>81</v>
      </c>
      <c r="AA37" s="271">
        <f>COUNTIFS('Evidence-Based Practices'!AI3:AI236,"&gt;0",'Evidence-Based Practices'!BO3:BO236,1)</f>
        <v>28</v>
      </c>
      <c r="AB37" s="272">
        <f>COUNTIFS('Evidence-Based Practices'!AI3:AI236,"&gt;0",'Evidence-Based Practices'!BP3:BP236,1)</f>
        <v>3</v>
      </c>
      <c r="AC37" s="272">
        <f>COUNTIFS('Evidence-Based Practices'!AI3:AI236,"&gt;0",'Evidence-Based Practices'!BQ3:BQ236,1)</f>
        <v>7</v>
      </c>
      <c r="AD37" s="272">
        <f>COUNTIFS('Evidence-Based Practices'!AI3:AI236,"&gt;0",'Evidence-Based Practices'!BR3:BR236,1)</f>
        <v>16</v>
      </c>
      <c r="AE37" s="272">
        <f>COUNTIFS('Evidence-Based Practices'!AI3:AI236,"&gt;0",'Evidence-Based Practices'!BS3:BS236,1)</f>
        <v>8</v>
      </c>
      <c r="AF37" s="272">
        <f>COUNTIFS('Evidence-Based Practices'!AI3:AI236,"&gt;0",'Evidence-Based Practices'!BT3:BT236,1)</f>
        <v>0</v>
      </c>
      <c r="AG37" s="272">
        <f>COUNTIFS('Evidence-Based Practices'!AI3:AI236,"&gt;0",'Evidence-Based Practices'!BU3:BU236,1)</f>
        <v>50</v>
      </c>
      <c r="AH37" s="273">
        <f>COUNTIFS('Evidence-Based Practices'!AI3:AI236,"&gt;0",'Evidence-Based Practices'!BV3:BV236,1)</f>
        <v>13</v>
      </c>
      <c r="AK37" s="243" t="s">
        <v>1808</v>
      </c>
      <c r="AL37" s="320">
        <f t="shared" si="35"/>
        <v>0.16911764705882354</v>
      </c>
      <c r="AM37" s="321">
        <f t="shared" si="36"/>
        <v>0.55147058823529416</v>
      </c>
      <c r="AN37" s="321">
        <f t="shared" si="37"/>
        <v>0.73529411764705888</v>
      </c>
      <c r="AO37" s="321">
        <f t="shared" si="38"/>
        <v>0.33823529411764708</v>
      </c>
      <c r="AP37" s="321">
        <f t="shared" si="39"/>
        <v>0.3014705882352941</v>
      </c>
      <c r="AQ37" s="322">
        <f t="shared" si="40"/>
        <v>7.3529411764705881E-3</v>
      </c>
      <c r="AR37" s="171"/>
      <c r="AS37" s="243" t="s">
        <v>1808</v>
      </c>
      <c r="AT37" s="320">
        <f t="shared" ref="AT37" si="53">Z37/$B$36</f>
        <v>0.59558823529411764</v>
      </c>
      <c r="AU37" s="321">
        <f t="shared" ref="AU37" si="54">AA37/$B$36</f>
        <v>0.20588235294117646</v>
      </c>
      <c r="AV37" s="321">
        <f t="shared" ref="AV37" si="55">AB37/$B$36</f>
        <v>2.2058823529411766E-2</v>
      </c>
      <c r="AW37" s="321">
        <f t="shared" ref="AW37" si="56">AC37/$B$36</f>
        <v>5.1470588235294115E-2</v>
      </c>
      <c r="AX37" s="321">
        <f t="shared" ref="AX37" si="57">AD37/$B$36</f>
        <v>0.11764705882352941</v>
      </c>
      <c r="AY37" s="321">
        <f t="shared" ref="AY37" si="58">AE37/$B$36</f>
        <v>5.8823529411764705E-2</v>
      </c>
      <c r="AZ37" s="321">
        <f t="shared" ref="AZ37" si="59">AF37/$B$36</f>
        <v>0</v>
      </c>
      <c r="BA37" s="321">
        <f t="shared" ref="BA37" si="60">AG37/$B$36</f>
        <v>0.36764705882352944</v>
      </c>
      <c r="BB37" s="322">
        <f t="shared" ref="BB37" si="61">AH37/$B$36</f>
        <v>9.5588235294117641E-2</v>
      </c>
    </row>
    <row r="38" spans="1:54" ht="23.25" customHeight="1" x14ac:dyDescent="0.25">
      <c r="A38" s="38"/>
      <c r="B38" s="39"/>
      <c r="E38" s="42"/>
      <c r="F38" s="42"/>
      <c r="G38" s="42"/>
      <c r="H38" s="42"/>
      <c r="I38" s="42"/>
      <c r="J38" s="42"/>
      <c r="K38" s="42"/>
      <c r="X38" s="252"/>
      <c r="Y38"/>
      <c r="Z38"/>
      <c r="AA38"/>
      <c r="AB38"/>
      <c r="AC38"/>
      <c r="AD38"/>
      <c r="AE38"/>
      <c r="AF38"/>
      <c r="AG38"/>
      <c r="AH38"/>
      <c r="AI38"/>
      <c r="AK38"/>
      <c r="AL38"/>
      <c r="AM38"/>
      <c r="AN38"/>
      <c r="AO38"/>
      <c r="AP38"/>
      <c r="AQ38"/>
      <c r="AR38"/>
      <c r="AS38"/>
      <c r="AT38"/>
      <c r="AU38"/>
      <c r="AV38"/>
      <c r="AW38"/>
      <c r="AX38"/>
      <c r="AY38"/>
      <c r="AZ38"/>
      <c r="BA38"/>
      <c r="BB38"/>
    </row>
    <row r="39" spans="1:54" ht="23.25" customHeight="1" x14ac:dyDescent="0.25">
      <c r="A39" t="s">
        <v>1534</v>
      </c>
      <c r="E39" s="42"/>
      <c r="F39" s="42"/>
      <c r="G39" s="42"/>
      <c r="J39" s="42"/>
      <c r="K39" s="42"/>
      <c r="T39" s="165"/>
    </row>
    <row r="40" spans="1:54" x14ac:dyDescent="0.25">
      <c r="G40" s="42"/>
    </row>
  </sheetData>
  <mergeCells count="2">
    <mergeCell ref="A10:D10"/>
    <mergeCell ref="A2:D2"/>
  </mergeCells>
  <pageMargins left="0.5" right="0.5" top="0.5" bottom="0.5" header="0.3" footer="0.3"/>
  <pageSetup paperSize="5"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7" zoomScaleNormal="87" workbookViewId="0">
      <selection activeCell="D8" sqref="D8"/>
    </sheetView>
  </sheetViews>
  <sheetFormatPr defaultRowHeight="12.75" x14ac:dyDescent="0.2"/>
  <cols>
    <col min="1" max="1" width="84.5703125" style="1" bestFit="1" customWidth="1"/>
    <col min="2" max="2" width="57.5703125" style="189" bestFit="1" customWidth="1"/>
    <col min="3" max="3" width="92.7109375" style="2" customWidth="1"/>
    <col min="4" max="4" width="51.42578125" style="193" bestFit="1" customWidth="1"/>
    <col min="5" max="16384" width="9.140625" style="1"/>
  </cols>
  <sheetData>
    <row r="1" spans="1:4" x14ac:dyDescent="0.2">
      <c r="A1" s="57" t="s">
        <v>582</v>
      </c>
      <c r="B1" s="183"/>
      <c r="C1" s="58"/>
      <c r="D1" s="191"/>
    </row>
    <row r="2" spans="1:4" x14ac:dyDescent="0.2">
      <c r="A2" s="59" t="s">
        <v>2</v>
      </c>
      <c r="B2" s="184" t="s">
        <v>3</v>
      </c>
      <c r="C2" s="60" t="s">
        <v>238</v>
      </c>
      <c r="D2" s="192" t="s">
        <v>1583</v>
      </c>
    </row>
    <row r="3" spans="1:4" ht="63.75" x14ac:dyDescent="0.2">
      <c r="A3" s="378" t="s">
        <v>1544</v>
      </c>
      <c r="B3" s="185" t="s">
        <v>1557</v>
      </c>
      <c r="C3" s="164" t="s">
        <v>1636</v>
      </c>
      <c r="D3" s="210" t="s">
        <v>1569</v>
      </c>
    </row>
    <row r="4" spans="1:4" ht="63.75" x14ac:dyDescent="0.2">
      <c r="A4" s="377" t="s">
        <v>184</v>
      </c>
      <c r="B4" s="186" t="s">
        <v>1536</v>
      </c>
      <c r="C4" s="63" t="s">
        <v>1558</v>
      </c>
      <c r="D4" s="209" t="s">
        <v>1570</v>
      </c>
    </row>
    <row r="5" spans="1:4" ht="51" x14ac:dyDescent="0.2">
      <c r="A5" s="377" t="s">
        <v>1637</v>
      </c>
      <c r="B5" s="187" t="s">
        <v>281</v>
      </c>
      <c r="C5" s="63" t="s">
        <v>1568</v>
      </c>
      <c r="D5" s="209" t="s">
        <v>1652</v>
      </c>
    </row>
    <row r="6" spans="1:4" ht="38.25" x14ac:dyDescent="0.2">
      <c r="A6" s="377" t="s">
        <v>1565</v>
      </c>
      <c r="B6" s="220" t="s">
        <v>259</v>
      </c>
      <c r="C6" s="63" t="s">
        <v>1654</v>
      </c>
      <c r="D6" s="209" t="s">
        <v>1652</v>
      </c>
    </row>
    <row r="7" spans="1:4" ht="76.5" x14ac:dyDescent="0.2">
      <c r="A7" s="377" t="s">
        <v>302</v>
      </c>
      <c r="B7" s="186" t="s">
        <v>0</v>
      </c>
      <c r="C7" s="63" t="s">
        <v>1655</v>
      </c>
      <c r="D7" s="209" t="s">
        <v>1572</v>
      </c>
    </row>
    <row r="8" spans="1:4" ht="114.75" x14ac:dyDescent="0.2">
      <c r="A8" s="378" t="s">
        <v>191</v>
      </c>
      <c r="B8" s="186" t="s">
        <v>192</v>
      </c>
      <c r="C8" s="63" t="s">
        <v>1538</v>
      </c>
      <c r="D8" s="209" t="s">
        <v>1573</v>
      </c>
    </row>
    <row r="9" spans="1:4" ht="76.5" x14ac:dyDescent="0.2">
      <c r="A9" s="377" t="s">
        <v>1543</v>
      </c>
      <c r="B9" s="220" t="s">
        <v>1656</v>
      </c>
      <c r="C9" s="63" t="s">
        <v>1657</v>
      </c>
      <c r="D9" s="209" t="s">
        <v>1574</v>
      </c>
    </row>
    <row r="10" spans="1:4" ht="76.5" x14ac:dyDescent="0.2">
      <c r="A10" s="378" t="s">
        <v>1638</v>
      </c>
      <c r="B10" s="188" t="s">
        <v>1552</v>
      </c>
      <c r="C10" s="63" t="s">
        <v>1553</v>
      </c>
      <c r="D10" s="211" t="s">
        <v>1653</v>
      </c>
    </row>
    <row r="11" spans="1:4" ht="51" x14ac:dyDescent="0.2">
      <c r="A11" s="378" t="s">
        <v>1566</v>
      </c>
      <c r="B11" s="188" t="s">
        <v>1567</v>
      </c>
      <c r="C11" s="63" t="s">
        <v>1658</v>
      </c>
      <c r="D11" s="209" t="s">
        <v>1571</v>
      </c>
    </row>
    <row r="12" spans="1:4" ht="63.75" x14ac:dyDescent="0.2">
      <c r="A12" s="378" t="s">
        <v>1548</v>
      </c>
      <c r="B12" s="188" t="s">
        <v>1549</v>
      </c>
      <c r="C12" s="63" t="s">
        <v>1659</v>
      </c>
      <c r="D12" s="209" t="s">
        <v>1575</v>
      </c>
    </row>
    <row r="13" spans="1:4" ht="51" x14ac:dyDescent="0.2">
      <c r="A13" s="377" t="s">
        <v>1545</v>
      </c>
      <c r="B13" s="188" t="s">
        <v>1547</v>
      </c>
      <c r="C13" s="63" t="s">
        <v>1660</v>
      </c>
      <c r="D13" s="209" t="s">
        <v>1576</v>
      </c>
    </row>
    <row r="14" spans="1:4" ht="76.5" x14ac:dyDescent="0.2">
      <c r="A14" s="378" t="s">
        <v>1662</v>
      </c>
      <c r="B14" s="188" t="s">
        <v>1546</v>
      </c>
      <c r="C14" s="63" t="s">
        <v>1661</v>
      </c>
      <c r="D14" s="209" t="s">
        <v>1577</v>
      </c>
    </row>
    <row r="15" spans="1:4" ht="51" x14ac:dyDescent="0.2">
      <c r="A15" s="378" t="s">
        <v>591</v>
      </c>
      <c r="B15" s="188" t="s">
        <v>1550</v>
      </c>
      <c r="C15" s="63" t="s">
        <v>1551</v>
      </c>
      <c r="D15" s="209" t="s">
        <v>1575</v>
      </c>
    </row>
    <row r="16" spans="1:4" ht="165.75" x14ac:dyDescent="0.2">
      <c r="A16" s="378" t="s">
        <v>1539</v>
      </c>
      <c r="B16" s="186" t="s">
        <v>188</v>
      </c>
      <c r="C16" s="63" t="s">
        <v>1900</v>
      </c>
      <c r="D16" s="209" t="s">
        <v>1578</v>
      </c>
    </row>
    <row r="17" spans="1:9" ht="51" x14ac:dyDescent="0.2">
      <c r="A17" s="378" t="s">
        <v>1563</v>
      </c>
      <c r="B17" s="188" t="s">
        <v>1555</v>
      </c>
      <c r="C17" s="63" t="s">
        <v>1663</v>
      </c>
      <c r="D17" s="209" t="s">
        <v>1652</v>
      </c>
    </row>
    <row r="18" spans="1:9" ht="102" x14ac:dyDescent="0.2">
      <c r="A18" s="378" t="s">
        <v>179</v>
      </c>
      <c r="B18" s="186" t="s">
        <v>239</v>
      </c>
      <c r="C18" s="63" t="s">
        <v>1664</v>
      </c>
      <c r="D18" s="209" t="s">
        <v>1579</v>
      </c>
    </row>
    <row r="19" spans="1:9" x14ac:dyDescent="0.2">
      <c r="A19" s="381"/>
    </row>
    <row r="20" spans="1:9" x14ac:dyDescent="0.2">
      <c r="A20" s="381"/>
      <c r="B20" s="181"/>
      <c r="C20" s="1"/>
    </row>
    <row r="21" spans="1:9" x14ac:dyDescent="0.2">
      <c r="A21" s="378"/>
      <c r="C21" s="63"/>
      <c r="D21" s="182"/>
    </row>
    <row r="22" spans="1:9" x14ac:dyDescent="0.2">
      <c r="A22" s="379" t="s">
        <v>583</v>
      </c>
      <c r="B22" s="62"/>
      <c r="C22" s="61"/>
      <c r="D22" s="221"/>
      <c r="E22" s="28"/>
      <c r="F22" s="28"/>
      <c r="G22" s="28"/>
      <c r="H22" s="28"/>
      <c r="I22" s="28"/>
    </row>
    <row r="23" spans="1:9" x14ac:dyDescent="0.2">
      <c r="A23" s="380" t="s">
        <v>1581</v>
      </c>
      <c r="B23" s="184" t="s">
        <v>1582</v>
      </c>
      <c r="C23" s="163" t="s">
        <v>238</v>
      </c>
      <c r="D23" s="225"/>
      <c r="E23" s="28"/>
      <c r="F23" s="28"/>
      <c r="G23" s="28"/>
      <c r="H23" s="28"/>
      <c r="I23" s="28"/>
    </row>
    <row r="24" spans="1:9" ht="38.25" x14ac:dyDescent="0.2">
      <c r="A24" s="382" t="s">
        <v>584</v>
      </c>
      <c r="B24" s="186" t="s">
        <v>1537</v>
      </c>
      <c r="C24" s="63" t="s">
        <v>585</v>
      </c>
    </row>
    <row r="25" spans="1:9" ht="38.25" x14ac:dyDescent="0.2">
      <c r="A25" s="382" t="s">
        <v>182</v>
      </c>
      <c r="B25" s="186" t="s">
        <v>183</v>
      </c>
      <c r="C25" s="63" t="s">
        <v>1665</v>
      </c>
    </row>
    <row r="26" spans="1:9" ht="63.75" x14ac:dyDescent="0.2">
      <c r="A26" s="382" t="s">
        <v>1893</v>
      </c>
      <c r="B26" s="186" t="s">
        <v>1669</v>
      </c>
      <c r="C26" s="63" t="s">
        <v>1894</v>
      </c>
    </row>
    <row r="27" spans="1:9" ht="51" x14ac:dyDescent="0.2">
      <c r="A27" s="381" t="s">
        <v>189</v>
      </c>
      <c r="B27" s="186" t="s">
        <v>190</v>
      </c>
      <c r="C27" s="63" t="s">
        <v>1666</v>
      </c>
    </row>
    <row r="28" spans="1:9" ht="89.25" x14ac:dyDescent="0.2">
      <c r="A28" s="382" t="s">
        <v>244</v>
      </c>
      <c r="B28" s="186" t="s">
        <v>245</v>
      </c>
      <c r="C28" s="63" t="s">
        <v>1667</v>
      </c>
    </row>
    <row r="29" spans="1:9" ht="51" x14ac:dyDescent="0.2">
      <c r="A29" s="382" t="s">
        <v>567</v>
      </c>
      <c r="B29" s="186" t="s">
        <v>568</v>
      </c>
      <c r="C29" s="63" t="s">
        <v>1668</v>
      </c>
    </row>
    <row r="30" spans="1:9" ht="51" x14ac:dyDescent="0.2">
      <c r="A30" s="381" t="s">
        <v>1670</v>
      </c>
      <c r="B30" s="186" t="s">
        <v>1671</v>
      </c>
      <c r="C30" s="63" t="s">
        <v>1672</v>
      </c>
      <c r="D30" s="63"/>
    </row>
    <row r="31" spans="1:9" ht="25.5" x14ac:dyDescent="0.2">
      <c r="A31" s="382" t="s">
        <v>242</v>
      </c>
      <c r="B31" s="220" t="s">
        <v>1673</v>
      </c>
      <c r="C31" s="63" t="s">
        <v>1674</v>
      </c>
    </row>
    <row r="32" spans="1:9" ht="25.5" x14ac:dyDescent="0.2">
      <c r="A32" s="381" t="s">
        <v>186</v>
      </c>
      <c r="B32" s="186" t="s">
        <v>246</v>
      </c>
      <c r="C32" s="63" t="s">
        <v>247</v>
      </c>
    </row>
    <row r="33" spans="1:4" ht="114.75" x14ac:dyDescent="0.2">
      <c r="A33" s="378" t="s">
        <v>1675</v>
      </c>
      <c r="B33" s="222" t="s">
        <v>1561</v>
      </c>
      <c r="C33" s="164" t="s">
        <v>1676</v>
      </c>
      <c r="D33" s="221"/>
    </row>
    <row r="34" spans="1:4" ht="25.5" x14ac:dyDescent="0.2">
      <c r="A34" s="383" t="s">
        <v>283</v>
      </c>
      <c r="B34" s="223" t="s">
        <v>253</v>
      </c>
      <c r="C34" s="224" t="s">
        <v>1677</v>
      </c>
      <c r="D34" s="180"/>
    </row>
    <row r="35" spans="1:4" ht="63.75" x14ac:dyDescent="0.2">
      <c r="A35" s="382" t="s">
        <v>1810</v>
      </c>
      <c r="B35" s="186" t="s">
        <v>284</v>
      </c>
      <c r="C35" s="63" t="s">
        <v>1678</v>
      </c>
    </row>
    <row r="36" spans="1:4" ht="63.75" x14ac:dyDescent="0.2">
      <c r="A36" s="378" t="s">
        <v>1540</v>
      </c>
      <c r="B36" s="223" t="s">
        <v>1541</v>
      </c>
      <c r="C36" s="164" t="s">
        <v>1542</v>
      </c>
    </row>
    <row r="37" spans="1:4" ht="63.75" x14ac:dyDescent="0.2">
      <c r="A37" s="382" t="s">
        <v>1680</v>
      </c>
      <c r="B37" s="220" t="s">
        <v>1679</v>
      </c>
      <c r="C37" s="63" t="s">
        <v>1681</v>
      </c>
    </row>
    <row r="38" spans="1:4" ht="25.5" x14ac:dyDescent="0.2">
      <c r="A38" s="382" t="s">
        <v>1811</v>
      </c>
      <c r="B38" s="186" t="s">
        <v>254</v>
      </c>
      <c r="C38" s="63" t="s">
        <v>255</v>
      </c>
    </row>
    <row r="39" spans="1:4" ht="63.75" x14ac:dyDescent="0.2">
      <c r="A39" s="382" t="s">
        <v>335</v>
      </c>
      <c r="B39" s="186" t="s">
        <v>243</v>
      </c>
      <c r="C39" s="63" t="s">
        <v>1895</v>
      </c>
    </row>
    <row r="40" spans="1:4" ht="38.25" x14ac:dyDescent="0.2">
      <c r="A40" s="382" t="s">
        <v>240</v>
      </c>
      <c r="B40" s="190" t="s">
        <v>241</v>
      </c>
      <c r="C40" s="63" t="s">
        <v>1685</v>
      </c>
    </row>
    <row r="41" spans="1:4" ht="63.75" x14ac:dyDescent="0.2">
      <c r="A41" s="382" t="s">
        <v>1559</v>
      </c>
      <c r="B41" s="188" t="s">
        <v>1560</v>
      </c>
      <c r="C41" s="63" t="s">
        <v>1896</v>
      </c>
    </row>
    <row r="42" spans="1:4" ht="51" x14ac:dyDescent="0.2">
      <c r="A42" s="382" t="s">
        <v>300</v>
      </c>
      <c r="B42" s="190" t="s">
        <v>301</v>
      </c>
      <c r="C42" s="63" t="s">
        <v>1897</v>
      </c>
    </row>
    <row r="43" spans="1:4" ht="63.75" x14ac:dyDescent="0.2">
      <c r="A43" s="381" t="s">
        <v>1556</v>
      </c>
      <c r="B43" s="187" t="s">
        <v>1554</v>
      </c>
      <c r="C43" s="63" t="s">
        <v>1812</v>
      </c>
    </row>
    <row r="44" spans="1:4" ht="38.25" x14ac:dyDescent="0.2">
      <c r="A44" s="381" t="s">
        <v>230</v>
      </c>
      <c r="B44" s="186" t="s">
        <v>185</v>
      </c>
      <c r="C44" s="63" t="s">
        <v>1813</v>
      </c>
    </row>
    <row r="45" spans="1:4" ht="63.75" x14ac:dyDescent="0.2">
      <c r="A45" s="382" t="s">
        <v>1898</v>
      </c>
      <c r="B45" s="186" t="s">
        <v>299</v>
      </c>
      <c r="C45" s="162" t="s">
        <v>1899</v>
      </c>
    </row>
    <row r="46" spans="1:4" ht="63.75" x14ac:dyDescent="0.2">
      <c r="A46" s="382" t="s">
        <v>1814</v>
      </c>
      <c r="B46" s="186" t="s">
        <v>187</v>
      </c>
      <c r="C46" s="63" t="s">
        <v>1815</v>
      </c>
    </row>
    <row r="47" spans="1:4" ht="51" x14ac:dyDescent="0.25">
      <c r="A47" s="381" t="s">
        <v>1682</v>
      </c>
      <c r="B47" s="219" t="s">
        <v>1683</v>
      </c>
      <c r="C47" s="63" t="s">
        <v>1684</v>
      </c>
    </row>
    <row r="49" spans="1:3" x14ac:dyDescent="0.2">
      <c r="A49" s="160"/>
      <c r="C49" s="63"/>
    </row>
    <row r="50" spans="1:3" x14ac:dyDescent="0.2">
      <c r="A50" s="160"/>
      <c r="C50" s="63"/>
    </row>
    <row r="51" spans="1:3" x14ac:dyDescent="0.2">
      <c r="C51" s="63"/>
    </row>
  </sheetData>
  <sortState ref="A25:F47">
    <sortCondition ref="A25:A47"/>
  </sortState>
  <hyperlinks>
    <hyperlink ref="B7" r:id="rId1"/>
    <hyperlink ref="B30" r:id="rId2" display="http://healthypeople.gov/2020/Implement/EBR.aspx"/>
    <hyperlink ref="B25" r:id="rId3"/>
    <hyperlink ref="B32" r:id="rId4"/>
    <hyperlink ref="B46" r:id="rId5"/>
    <hyperlink ref="B16" r:id="rId6"/>
    <hyperlink ref="B27" r:id="rId7"/>
    <hyperlink ref="B8" r:id="rId8"/>
    <hyperlink ref="B44" r:id="rId9"/>
    <hyperlink ref="B18" r:id="rId10"/>
    <hyperlink ref="B40" r:id="rId11"/>
    <hyperlink ref="B31" r:id="rId12"/>
    <hyperlink ref="B39" r:id="rId13"/>
    <hyperlink ref="B28" r:id="rId14"/>
    <hyperlink ref="B34" r:id="rId15"/>
    <hyperlink ref="B35" display="https://www.google.com/url?sa=t&amp;rct=j&amp;q=&amp;esrc=s&amp;source=web&amp;cd=1&amp;cad=rja&amp;ved=0CCsQFjAA&amp;url=http%3A%2F%2Fwww.nhtsa.gov%2Fstaticfiles%2Fnti%2Fpdf%2F809899.pdf&amp;ei=7LXWUs3iPOqwsATvwoGgCg&amp;usg=AFQjCNEkdkcl5bPna-MwrGgV-bsrbk-yvA&amp;sig2=Ib1BGOQmcSwOPf_U38uXNA&amp;bvm=bv"/>
    <hyperlink ref="B45" r:id="rId16"/>
    <hyperlink ref="B42" r:id="rId17"/>
    <hyperlink ref="B29" r:id="rId18"/>
    <hyperlink ref="B24" r:id="rId19"/>
    <hyperlink ref="B4" r:id="rId20"/>
    <hyperlink ref="B36" r:id="rId21"/>
    <hyperlink ref="B14" r:id="rId22"/>
    <hyperlink ref="B13" r:id="rId23" display="http://nrepp.samhsa.gov/Index.aspx"/>
    <hyperlink ref="B12" r:id="rId24"/>
    <hyperlink ref="B15" r:id="rId25"/>
    <hyperlink ref="B10" r:id="rId26"/>
    <hyperlink ref="B43" r:id="rId27"/>
    <hyperlink ref="B17" r:id="rId28"/>
    <hyperlink ref="B3" r:id="rId29"/>
    <hyperlink ref="B41" r:id="rId30"/>
    <hyperlink ref="B33" r:id="rId31" display="http://mchlibrary.info/databases/links-organizations.php?wScript=MCHBResourceCentersLinks"/>
    <hyperlink ref="B11" r:id="rId32"/>
    <hyperlink ref="B5" r:id="rId33"/>
    <hyperlink ref="D10" r:id="rId34" display="http://www.naccho.org/about/partners_funders.cfm"/>
    <hyperlink ref="B6" r:id="rId35"/>
    <hyperlink ref="B9" r:id="rId36"/>
    <hyperlink ref="B37" r:id="rId37"/>
    <hyperlink ref="B47" r:id="rId38"/>
  </hyperlinks>
  <pageMargins left="0.7" right="0.7" top="0.75" bottom="0.75" header="0.3" footer="0.3"/>
  <pageSetup orientation="portrait"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election activeCell="A5" sqref="A5:B5"/>
    </sheetView>
  </sheetViews>
  <sheetFormatPr defaultRowHeight="15" x14ac:dyDescent="0.25"/>
  <cols>
    <col min="1" max="1" width="30.140625" style="333" customWidth="1"/>
    <col min="2" max="2" width="126" style="333" customWidth="1"/>
    <col min="3" max="16384" width="9.140625" style="333"/>
  </cols>
  <sheetData>
    <row r="1" spans="1:2" ht="18.75" x14ac:dyDescent="0.25">
      <c r="A1" s="332" t="s">
        <v>1729</v>
      </c>
    </row>
    <row r="2" spans="1:2" x14ac:dyDescent="0.25">
      <c r="A2" s="334"/>
    </row>
    <row r="3" spans="1:2" s="395" customFormat="1" ht="52.5" customHeight="1" x14ac:dyDescent="0.25">
      <c r="A3" s="436" t="s">
        <v>1909</v>
      </c>
      <c r="B3" s="443"/>
    </row>
    <row r="4" spans="1:2" s="395" customFormat="1" ht="12" customHeight="1" x14ac:dyDescent="0.25">
      <c r="A4" s="396"/>
      <c r="B4" s="442"/>
    </row>
    <row r="5" spans="1:2" s="395" customFormat="1" ht="105" customHeight="1" x14ac:dyDescent="0.25">
      <c r="A5" s="436" t="s">
        <v>1887</v>
      </c>
      <c r="B5" s="443"/>
    </row>
    <row r="6" spans="1:2" s="395" customFormat="1" ht="12" customHeight="1" x14ac:dyDescent="0.25">
      <c r="A6" s="394"/>
      <c r="B6" s="444"/>
    </row>
    <row r="7" spans="1:2" s="395" customFormat="1" ht="12.95" customHeight="1" x14ac:dyDescent="0.25">
      <c r="A7" s="436" t="s">
        <v>1910</v>
      </c>
      <c r="B7" s="441"/>
    </row>
    <row r="8" spans="1:2" s="395" customFormat="1" ht="12" customHeight="1" x14ac:dyDescent="0.25">
      <c r="A8" s="394"/>
      <c r="B8" s="442"/>
    </row>
    <row r="9" spans="1:2" s="395" customFormat="1" ht="12.95" customHeight="1" x14ac:dyDescent="0.25">
      <c r="A9" s="436" t="s">
        <v>1911</v>
      </c>
      <c r="B9" s="441"/>
    </row>
    <row r="10" spans="1:2" s="395" customFormat="1" ht="12" customHeight="1" x14ac:dyDescent="0.25">
      <c r="A10" s="394"/>
      <c r="B10" s="442"/>
    </row>
    <row r="11" spans="1:2" ht="27.95" customHeight="1" x14ac:dyDescent="0.25">
      <c r="A11" s="436" t="s">
        <v>1912</v>
      </c>
      <c r="B11" s="439"/>
    </row>
    <row r="13" spans="1:2" s="337" customFormat="1" ht="21.75" customHeight="1" x14ac:dyDescent="0.25">
      <c r="A13" s="335" t="s">
        <v>1730</v>
      </c>
      <c r="B13" s="336"/>
    </row>
    <row r="14" spans="1:2" x14ac:dyDescent="0.25">
      <c r="A14" s="338" t="s">
        <v>1691</v>
      </c>
      <c r="B14" s="339"/>
    </row>
    <row r="15" spans="1:2" ht="45" x14ac:dyDescent="0.25">
      <c r="A15" s="340" t="s">
        <v>1741</v>
      </c>
      <c r="B15" s="341" t="s">
        <v>1742</v>
      </c>
    </row>
    <row r="16" spans="1:2" ht="30" x14ac:dyDescent="0.25">
      <c r="A16" s="342" t="s">
        <v>1731</v>
      </c>
      <c r="B16" s="343" t="s">
        <v>1732</v>
      </c>
    </row>
    <row r="17" spans="1:2" ht="33" customHeight="1" x14ac:dyDescent="0.25">
      <c r="A17" s="342" t="s">
        <v>1733</v>
      </c>
      <c r="B17" s="343" t="s">
        <v>1734</v>
      </c>
    </row>
    <row r="18" spans="1:2" ht="30" x14ac:dyDescent="0.25">
      <c r="A18" s="342" t="s">
        <v>1735</v>
      </c>
      <c r="B18" s="343" t="s">
        <v>1736</v>
      </c>
    </row>
    <row r="19" spans="1:2" x14ac:dyDescent="0.25">
      <c r="A19" s="338" t="s">
        <v>1737</v>
      </c>
      <c r="B19" s="339"/>
    </row>
    <row r="20" spans="1:2" ht="30" x14ac:dyDescent="0.25">
      <c r="A20" s="342" t="s">
        <v>1738</v>
      </c>
      <c r="B20" s="343" t="s">
        <v>1739</v>
      </c>
    </row>
    <row r="21" spans="1:2" x14ac:dyDescent="0.25">
      <c r="A21" s="342" t="s">
        <v>1733</v>
      </c>
      <c r="B21" s="343" t="s">
        <v>1740</v>
      </c>
    </row>
    <row r="22" spans="1:2" x14ac:dyDescent="0.25">
      <c r="A22" s="342"/>
      <c r="B22" s="343"/>
    </row>
    <row r="23" spans="1:2" x14ac:dyDescent="0.25">
      <c r="A23" s="342"/>
      <c r="B23" s="343"/>
    </row>
    <row r="24" spans="1:2" ht="21.75" customHeight="1" x14ac:dyDescent="0.25">
      <c r="A24" s="344" t="s">
        <v>1743</v>
      </c>
      <c r="B24" s="345"/>
    </row>
    <row r="25" spans="1:2" ht="37.5" customHeight="1" x14ac:dyDescent="0.25">
      <c r="A25" s="440" t="s">
        <v>1809</v>
      </c>
      <c r="B25" s="437"/>
    </row>
    <row r="26" spans="1:2" x14ac:dyDescent="0.25">
      <c r="A26" s="346">
        <v>1</v>
      </c>
      <c r="B26" s="343" t="s">
        <v>1744</v>
      </c>
    </row>
    <row r="27" spans="1:2" x14ac:dyDescent="0.25">
      <c r="A27" s="346">
        <v>2</v>
      </c>
      <c r="B27" s="343" t="s">
        <v>1745</v>
      </c>
    </row>
    <row r="28" spans="1:2" x14ac:dyDescent="0.25">
      <c r="A28" s="347">
        <v>3</v>
      </c>
      <c r="B28" s="333" t="s">
        <v>1746</v>
      </c>
    </row>
    <row r="29" spans="1:2" x14ac:dyDescent="0.25">
      <c r="A29" s="347">
        <v>4</v>
      </c>
      <c r="B29" s="333" t="s">
        <v>1747</v>
      </c>
    </row>
    <row r="30" spans="1:2" x14ac:dyDescent="0.25">
      <c r="A30" s="347">
        <v>5</v>
      </c>
      <c r="B30" s="348" t="s">
        <v>1749</v>
      </c>
    </row>
    <row r="31" spans="1:2" x14ac:dyDescent="0.25">
      <c r="A31" s="347" t="s">
        <v>1748</v>
      </c>
      <c r="B31" s="348" t="s">
        <v>1692</v>
      </c>
    </row>
    <row r="32" spans="1:2" x14ac:dyDescent="0.25">
      <c r="A32" s="347"/>
      <c r="B32" s="348"/>
    </row>
    <row r="33" spans="1:2" x14ac:dyDescent="0.25">
      <c r="A33" s="349"/>
    </row>
    <row r="34" spans="1:2" x14ac:dyDescent="0.25">
      <c r="A34" s="336" t="s">
        <v>1750</v>
      </c>
      <c r="B34" s="350"/>
    </row>
    <row r="35" spans="1:2" ht="45" x14ac:dyDescent="0.25">
      <c r="A35" s="342" t="s">
        <v>207</v>
      </c>
      <c r="B35" s="351" t="s">
        <v>1693</v>
      </c>
    </row>
    <row r="36" spans="1:2" ht="45" x14ac:dyDescent="0.25">
      <c r="A36" s="342" t="s">
        <v>44</v>
      </c>
      <c r="B36" s="351" t="s">
        <v>1694</v>
      </c>
    </row>
    <row r="37" spans="1:2" ht="30" x14ac:dyDescent="0.25">
      <c r="A37" s="342" t="s">
        <v>1695</v>
      </c>
      <c r="B37" s="351" t="s">
        <v>1696</v>
      </c>
    </row>
    <row r="38" spans="1:2" x14ac:dyDescent="0.25">
      <c r="A38" s="349"/>
    </row>
    <row r="39" spans="1:2" x14ac:dyDescent="0.25">
      <c r="A39" s="352" t="s">
        <v>1751</v>
      </c>
      <c r="B39" s="350"/>
    </row>
    <row r="40" spans="1:2" ht="61.5" customHeight="1" x14ac:dyDescent="0.25">
      <c r="A40" s="436" t="s">
        <v>1697</v>
      </c>
      <c r="B40" s="437"/>
    </row>
    <row r="41" spans="1:2" x14ac:dyDescent="0.25">
      <c r="A41" s="349"/>
    </row>
    <row r="42" spans="1:2" x14ac:dyDescent="0.25">
      <c r="A42" s="348"/>
    </row>
    <row r="43" spans="1:2" x14ac:dyDescent="0.25">
      <c r="A43" s="336" t="s">
        <v>1752</v>
      </c>
      <c r="B43" s="350"/>
    </row>
    <row r="44" spans="1:2" ht="35.25" customHeight="1" x14ac:dyDescent="0.25">
      <c r="A44" s="342" t="s">
        <v>207</v>
      </c>
      <c r="B44" s="351" t="s">
        <v>1693</v>
      </c>
    </row>
    <row r="45" spans="1:2" ht="45" x14ac:dyDescent="0.25">
      <c r="A45" s="342" t="s">
        <v>1690</v>
      </c>
      <c r="B45" s="351" t="s">
        <v>1694</v>
      </c>
    </row>
    <row r="46" spans="1:2" ht="30" x14ac:dyDescent="0.25">
      <c r="A46" s="342" t="s">
        <v>1695</v>
      </c>
      <c r="B46" s="351" t="s">
        <v>1698</v>
      </c>
    </row>
    <row r="47" spans="1:2" x14ac:dyDescent="0.25">
      <c r="A47" s="348"/>
    </row>
    <row r="48" spans="1:2" x14ac:dyDescent="0.25">
      <c r="A48" s="349"/>
    </row>
    <row r="49" spans="1:2" x14ac:dyDescent="0.25">
      <c r="A49" s="336" t="s">
        <v>1753</v>
      </c>
      <c r="B49" s="336"/>
    </row>
    <row r="50" spans="1:2" ht="75" x14ac:dyDescent="0.25">
      <c r="A50" s="342" t="s">
        <v>1699</v>
      </c>
      <c r="B50" s="351" t="s">
        <v>1700</v>
      </c>
    </row>
    <row r="51" spans="1:2" ht="60" x14ac:dyDescent="0.25">
      <c r="A51" s="342" t="s">
        <v>1701</v>
      </c>
      <c r="B51" s="351" t="s">
        <v>1702</v>
      </c>
    </row>
    <row r="52" spans="1:2" ht="30" x14ac:dyDescent="0.25">
      <c r="A52" s="342" t="s">
        <v>1703</v>
      </c>
      <c r="B52" s="351" t="s">
        <v>1704</v>
      </c>
    </row>
    <row r="53" spans="1:2" x14ac:dyDescent="0.25">
      <c r="A53" s="349"/>
    </row>
    <row r="54" spans="1:2" x14ac:dyDescent="0.25">
      <c r="A54" s="353"/>
    </row>
    <row r="55" spans="1:2" x14ac:dyDescent="0.25">
      <c r="A55" s="336" t="s">
        <v>1754</v>
      </c>
      <c r="B55" s="336"/>
    </row>
    <row r="56" spans="1:2" ht="45" x14ac:dyDescent="0.25">
      <c r="A56" s="342" t="s">
        <v>1705</v>
      </c>
      <c r="B56" s="351" t="s">
        <v>1706</v>
      </c>
    </row>
    <row r="57" spans="1:2" ht="45" x14ac:dyDescent="0.25">
      <c r="A57" s="342" t="s">
        <v>1707</v>
      </c>
      <c r="B57" s="351" t="s">
        <v>1708</v>
      </c>
    </row>
    <row r="58" spans="1:2" x14ac:dyDescent="0.25">
      <c r="A58" s="348"/>
    </row>
    <row r="59" spans="1:2" x14ac:dyDescent="0.25">
      <c r="A59" s="353"/>
    </row>
    <row r="60" spans="1:2" x14ac:dyDescent="0.25">
      <c r="A60" s="336" t="s">
        <v>1755</v>
      </c>
      <c r="B60" s="350"/>
    </row>
    <row r="61" spans="1:2" x14ac:dyDescent="0.25">
      <c r="A61" s="342" t="s">
        <v>1</v>
      </c>
      <c r="B61" s="351" t="s">
        <v>1709</v>
      </c>
    </row>
    <row r="62" spans="1:2" ht="30" x14ac:dyDescent="0.25">
      <c r="A62" s="342" t="s">
        <v>44</v>
      </c>
      <c r="B62" s="351" t="s">
        <v>1710</v>
      </c>
    </row>
    <row r="63" spans="1:2" ht="30" x14ac:dyDescent="0.25">
      <c r="A63" s="342" t="s">
        <v>45</v>
      </c>
      <c r="B63" s="351" t="s">
        <v>1711</v>
      </c>
    </row>
    <row r="64" spans="1:2" x14ac:dyDescent="0.25">
      <c r="A64" s="342" t="s">
        <v>303</v>
      </c>
      <c r="B64" s="351" t="s">
        <v>1712</v>
      </c>
    </row>
    <row r="65" spans="1:2" x14ac:dyDescent="0.25">
      <c r="A65" s="342" t="s">
        <v>496</v>
      </c>
      <c r="B65" s="351" t="s">
        <v>1713</v>
      </c>
    </row>
    <row r="66" spans="1:2" x14ac:dyDescent="0.25">
      <c r="A66" s="349"/>
    </row>
    <row r="67" spans="1:2" x14ac:dyDescent="0.25">
      <c r="A67" s="349"/>
    </row>
    <row r="68" spans="1:2" x14ac:dyDescent="0.25">
      <c r="A68" s="352" t="s">
        <v>1756</v>
      </c>
      <c r="B68" s="350"/>
    </row>
    <row r="69" spans="1:2" ht="30" x14ac:dyDescent="0.25">
      <c r="A69" s="342" t="s">
        <v>448</v>
      </c>
      <c r="B69" s="351" t="s">
        <v>1714</v>
      </c>
    </row>
    <row r="70" spans="1:2" ht="30" x14ac:dyDescent="0.25">
      <c r="A70" s="342" t="s">
        <v>44</v>
      </c>
      <c r="B70" s="351" t="s">
        <v>1715</v>
      </c>
    </row>
    <row r="71" spans="1:2" x14ac:dyDescent="0.25">
      <c r="A71" s="342"/>
      <c r="B71" s="351"/>
    </row>
    <row r="72" spans="1:2" x14ac:dyDescent="0.25">
      <c r="A72" s="354" t="s">
        <v>1716</v>
      </c>
      <c r="B72" s="339"/>
    </row>
    <row r="74" spans="1:2" x14ac:dyDescent="0.25">
      <c r="A74" s="342" t="s">
        <v>1757</v>
      </c>
      <c r="B74" s="343" t="s">
        <v>1758</v>
      </c>
    </row>
    <row r="75" spans="1:2" x14ac:dyDescent="0.25">
      <c r="A75" s="342" t="s">
        <v>1759</v>
      </c>
      <c r="B75" s="343" t="s">
        <v>1760</v>
      </c>
    </row>
    <row r="76" spans="1:2" x14ac:dyDescent="0.25">
      <c r="A76" s="342" t="s">
        <v>1762</v>
      </c>
      <c r="B76" s="343" t="s">
        <v>1761</v>
      </c>
    </row>
    <row r="77" spans="1:2" ht="14.25" customHeight="1" x14ac:dyDescent="0.25">
      <c r="A77" s="342" t="s">
        <v>1763</v>
      </c>
      <c r="B77" s="343" t="s">
        <v>1764</v>
      </c>
    </row>
    <row r="79" spans="1:2" x14ac:dyDescent="0.25">
      <c r="A79" s="349"/>
    </row>
    <row r="80" spans="1:2" x14ac:dyDescent="0.25">
      <c r="A80" s="335" t="s">
        <v>1765</v>
      </c>
      <c r="B80" s="350"/>
    </row>
    <row r="81" spans="1:2" ht="31.5" customHeight="1" x14ac:dyDescent="0.25">
      <c r="A81" s="436" t="s">
        <v>1717</v>
      </c>
      <c r="B81" s="437"/>
    </row>
    <row r="82" spans="1:2" x14ac:dyDescent="0.25">
      <c r="A82" s="349"/>
    </row>
    <row r="83" spans="1:2" ht="73.5" customHeight="1" x14ac:dyDescent="0.25">
      <c r="A83" s="436" t="s">
        <v>1718</v>
      </c>
      <c r="B83" s="437"/>
    </row>
    <row r="84" spans="1:2" x14ac:dyDescent="0.25">
      <c r="A84" s="349"/>
    </row>
    <row r="86" spans="1:2" x14ac:dyDescent="0.25">
      <c r="A86" s="344" t="s">
        <v>1766</v>
      </c>
      <c r="B86" s="350"/>
    </row>
    <row r="87" spans="1:2" x14ac:dyDescent="0.25">
      <c r="A87" s="438" t="s">
        <v>1767</v>
      </c>
      <c r="B87" s="439"/>
    </row>
    <row r="88" spans="1:2" ht="60" x14ac:dyDescent="0.25">
      <c r="A88" s="342" t="s">
        <v>1</v>
      </c>
      <c r="B88" s="351" t="s">
        <v>1719</v>
      </c>
    </row>
    <row r="89" spans="1:2" x14ac:dyDescent="0.25">
      <c r="A89" s="342" t="s">
        <v>62</v>
      </c>
      <c r="B89" s="351" t="s">
        <v>1720</v>
      </c>
    </row>
    <row r="90" spans="1:2" ht="30" x14ac:dyDescent="0.25">
      <c r="A90" s="342" t="s">
        <v>54</v>
      </c>
      <c r="B90" s="351" t="s">
        <v>1721</v>
      </c>
    </row>
    <row r="91" spans="1:2" x14ac:dyDescent="0.25">
      <c r="A91" s="349"/>
    </row>
    <row r="93" spans="1:2" x14ac:dyDescent="0.25">
      <c r="A93" s="344" t="s">
        <v>1768</v>
      </c>
      <c r="B93" s="350"/>
    </row>
    <row r="94" spans="1:2" ht="35.25" customHeight="1" x14ac:dyDescent="0.25">
      <c r="A94" s="436" t="s">
        <v>1722</v>
      </c>
      <c r="B94" s="437"/>
    </row>
    <row r="95" spans="1:2" x14ac:dyDescent="0.25">
      <c r="A95" s="349"/>
    </row>
    <row r="96" spans="1:2" x14ac:dyDescent="0.25">
      <c r="A96" s="349" t="s">
        <v>1723</v>
      </c>
    </row>
    <row r="97" spans="1:1" x14ac:dyDescent="0.25">
      <c r="A97" s="349" t="s">
        <v>1724</v>
      </c>
    </row>
    <row r="98" spans="1:1" x14ac:dyDescent="0.25">
      <c r="A98" s="349" t="s">
        <v>1725</v>
      </c>
    </row>
    <row r="99" spans="1:1" x14ac:dyDescent="0.25">
      <c r="A99" s="349" t="s">
        <v>1726</v>
      </c>
    </row>
    <row r="100" spans="1:1" x14ac:dyDescent="0.25">
      <c r="A100" s="349" t="s">
        <v>1727</v>
      </c>
    </row>
    <row r="101" spans="1:1" x14ac:dyDescent="0.25">
      <c r="A101" s="349" t="s">
        <v>1728</v>
      </c>
    </row>
  </sheetData>
  <mergeCells count="11">
    <mergeCell ref="A3:B3"/>
    <mergeCell ref="A5:B5"/>
    <mergeCell ref="A7:B7"/>
    <mergeCell ref="A9:B9"/>
    <mergeCell ref="A83:B83"/>
    <mergeCell ref="A87:B87"/>
    <mergeCell ref="A94:B94"/>
    <mergeCell ref="A11:B11"/>
    <mergeCell ref="A25:B25"/>
    <mergeCell ref="A40:B40"/>
    <mergeCell ref="A81:B8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 &amp; Methods</vt:lpstr>
      <vt:lpstr>Evidence-Based Practices</vt:lpstr>
      <vt:lpstr>Summary Tables</vt:lpstr>
      <vt:lpstr>Sources &amp; Resources</vt:lpstr>
      <vt:lpstr>Reviewer Category Definitions </vt:lpstr>
      <vt:lpstr>'Summary Tables'!Print_Area</vt:lpstr>
    </vt:vector>
  </TitlesOfParts>
  <Company>The University of North Carolina at Chapel Hill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Page</dc:creator>
  <cp:lastModifiedBy>Kate Shirah</cp:lastModifiedBy>
  <cp:lastPrinted>2014-01-23T18:21:02Z</cp:lastPrinted>
  <dcterms:created xsi:type="dcterms:W3CDTF">2013-12-16T15:55:41Z</dcterms:created>
  <dcterms:modified xsi:type="dcterms:W3CDTF">2014-05-12T16:53:05Z</dcterms:modified>
</cp:coreProperties>
</file>